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Титульник" sheetId="12" r:id="rId12"/>
  </sheets>
  <definedNames/>
  <calcPr fullCalcOnLoad="1"/>
</workbook>
</file>

<file path=xl/sharedStrings.xml><?xml version="1.0" encoding="utf-8"?>
<sst xmlns="http://schemas.openxmlformats.org/spreadsheetml/2006/main" count="520" uniqueCount="211">
  <si>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</si>
  <si>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</si>
  <si>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</si>
  <si>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</si>
  <si>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</si>
  <si>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</si>
  <si>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</si>
  <si>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</si>
  <si>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</si>
  <si>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</si>
  <si>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</si>
  <si>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</si>
  <si>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</si>
  <si>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Капуста тушеная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</si>
  <si>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</si>
  <si>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</si>
  <si>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</si>
  <si>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</si>
  <si>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</si>
  <si>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</si>
  <si>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</si>
  <si>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 xml:space="preserve">Возрастная категория: от 1 года до 3 лет </t>
  </si>
  <si>
    <t>Сыр</t>
  </si>
  <si>
    <t>Компот из сушеных фруктов</t>
  </si>
  <si>
    <t>норма</t>
  </si>
  <si>
    <t>Возрастная категория: от 1 года до 3 лет</t>
  </si>
  <si>
    <t>Вареники ленивые</t>
  </si>
  <si>
    <t>Соус сметанный сладкий</t>
  </si>
  <si>
    <t>115(2)</t>
  </si>
  <si>
    <t>Какао с молоком</t>
  </si>
  <si>
    <t>66(2)</t>
  </si>
  <si>
    <t>Каша «Дружба»</t>
  </si>
  <si>
    <t>Гуляш из отварного мяса</t>
  </si>
  <si>
    <t>83(2)</t>
  </si>
  <si>
    <t>150/7</t>
  </si>
  <si>
    <t>Батон нарезной</t>
  </si>
  <si>
    <t>Сок яблочный</t>
  </si>
  <si>
    <t>Кофейный напиток с молоком</t>
  </si>
  <si>
    <t>Сырники творожные, запеченные</t>
  </si>
  <si>
    <t>Таблица ( 1 - 3 года)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</si>
  <si>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</si>
  <si>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</si>
  <si>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</si>
  <si>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</si>
  <si>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</si>
  <si>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</si>
  <si>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</si>
  <si>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</si>
  <si>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</si>
  <si>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</si>
  <si>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</si>
  <si>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</si>
  <si>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</si>
  <si>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</si>
  <si>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</si>
  <si>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</si>
  <si>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</si>
  <si>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</si>
  <si>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</si>
  <si>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</si>
  <si>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</si>
  <si>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</si>
  <si>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</si>
  <si>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</si>
  <si>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</si>
  <si>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</si>
  <si>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</si>
  <si>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</si>
  <si>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</si>
  <si>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</si>
  <si>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</si>
  <si>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</si>
  <si>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>Напитки витаминизированные (готовый напиток)</t>
  </si>
  <si>
    <t>Яйцо вареное</t>
  </si>
  <si>
    <t xml:space="preserve">Котлета рыбная запеченная </t>
  </si>
  <si>
    <t>Каша вязкая гречневая</t>
  </si>
  <si>
    <t>Сок абрикосовый</t>
  </si>
  <si>
    <t>Чай  с молоком</t>
  </si>
  <si>
    <t>Яблоки свежие</t>
  </si>
  <si>
    <t>Котлеты рубленые</t>
  </si>
  <si>
    <t>Макаронные изделия отварные с маслом и сахаром</t>
  </si>
  <si>
    <t>Каша гречневая вязкая с сахаром и маслом</t>
  </si>
  <si>
    <t>Каша овсяная (геркулес)  жидкая  с сахаром и маслом</t>
  </si>
  <si>
    <t>Рассольник ленинградский</t>
  </si>
  <si>
    <t>Молоко, в т.ч. кисломолочные продукты</t>
  </si>
  <si>
    <t>Соотношение</t>
  </si>
  <si>
    <t xml:space="preserve"> 2-ой завтрак (4 %)</t>
  </si>
  <si>
    <t>Сок виноградный</t>
  </si>
  <si>
    <t xml:space="preserve"> 2-ой завтрак (5 %)</t>
  </si>
  <si>
    <t>обед (37 %)</t>
  </si>
  <si>
    <t>обед (38 %)</t>
  </si>
  <si>
    <t>Витамин С</t>
  </si>
  <si>
    <t>Выход блюда, г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</si>
  <si>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</si>
  <si>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</si>
  <si>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</si>
  <si>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</si>
  <si>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</si>
  <si>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</si>
  <si>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</si>
  <si>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</si>
  <si>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</si>
  <si>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</si>
  <si>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Витамин С, мг</t>
  </si>
  <si>
    <t xml:space="preserve"> Выход блюда, г</t>
  </si>
  <si>
    <t>обед (35 %)</t>
  </si>
  <si>
    <t xml:space="preserve"> 2-ой завтрак ( 4 %)</t>
  </si>
  <si>
    <t>завтрак (22 %)</t>
  </si>
  <si>
    <t>Чай  с сахаром</t>
  </si>
  <si>
    <t>Бутерброды с маслом</t>
  </si>
  <si>
    <t>Шницель рыбный натуральный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</si>
  <si>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</si>
  <si>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</si>
  <si>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</si>
  <si>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*Суммарный объем блюд (в граммах)</t>
  </si>
  <si>
    <t>150/4</t>
  </si>
  <si>
    <r>
      <t>605</t>
    </r>
    <r>
      <rPr>
        <b/>
        <sz val="12"/>
        <rFont val="Arial Cyr"/>
        <family val="0"/>
      </rPr>
      <t>*</t>
    </r>
  </si>
  <si>
    <t>обед (34 %)</t>
  </si>
  <si>
    <t>завтрак (25 %)</t>
  </si>
  <si>
    <t>обед (36 %)</t>
  </si>
  <si>
    <t>завтрак (21 %)</t>
  </si>
  <si>
    <t>общие</t>
  </si>
  <si>
    <t>в т.ч. животные</t>
  </si>
  <si>
    <t xml:space="preserve">Макаронные изделия отварные </t>
  </si>
  <si>
    <t>Количество животного белка, (%)</t>
  </si>
  <si>
    <t>150\7</t>
  </si>
  <si>
    <t>60/60</t>
  </si>
  <si>
    <t>60\60</t>
  </si>
  <si>
    <t>Cодержание белков, жиров, углеводов  в % от калорийности</t>
  </si>
  <si>
    <t>Кефир</t>
  </si>
  <si>
    <t>Бутерброды с сыром маслом</t>
  </si>
  <si>
    <t>10/30/5</t>
  </si>
  <si>
    <t>322*</t>
  </si>
  <si>
    <t>Щи из свежей капусы с картофелем</t>
  </si>
  <si>
    <t>Картофель отварной</t>
  </si>
  <si>
    <t>Икра кабачковая</t>
  </si>
  <si>
    <t>Cуп молочный с крупой (манный)</t>
  </si>
  <si>
    <t xml:space="preserve">Запеканка из творога </t>
  </si>
  <si>
    <r>
      <t>535</t>
    </r>
    <r>
      <rPr>
        <b/>
        <sz val="12"/>
        <rFont val="Arial Cyr"/>
        <family val="0"/>
      </rPr>
      <t>*</t>
    </r>
  </si>
  <si>
    <t xml:space="preserve">Плов из птицы  </t>
  </si>
  <si>
    <t>Суп картофельный с рыбными консервами</t>
  </si>
  <si>
    <t>Суп картофельный</t>
  </si>
  <si>
    <t>Уплотнённый полдник  35%</t>
  </si>
  <si>
    <t>уплотнённый полдник (38 %)</t>
  </si>
  <si>
    <t>завтрак (23 %)</t>
  </si>
  <si>
    <t>уплотнённый полдник (36 %)</t>
  </si>
  <si>
    <t xml:space="preserve">Борщ с картофелем со сметаной </t>
  </si>
  <si>
    <t>уплотнённый полдник (35 %)</t>
  </si>
  <si>
    <t>обед (39 %)</t>
  </si>
  <si>
    <t>завтрак (24%)</t>
  </si>
  <si>
    <t>завтрак (24 %)</t>
  </si>
  <si>
    <t>завтрак (26  %)</t>
  </si>
  <si>
    <r>
      <t>382</t>
    </r>
    <r>
      <rPr>
        <b/>
        <sz val="12"/>
        <rFont val="Arial Cyr"/>
        <family val="0"/>
      </rPr>
      <t>*</t>
    </r>
  </si>
  <si>
    <r>
      <t>595</t>
    </r>
    <r>
      <rPr>
        <b/>
        <sz val="12"/>
        <rFont val="Arial Cyr"/>
        <family val="0"/>
      </rPr>
      <t>*</t>
    </r>
  </si>
  <si>
    <t>яблоко свежее</t>
  </si>
  <si>
    <t>Кисель из сухофруктов</t>
  </si>
  <si>
    <t>яблоки свежие</t>
  </si>
  <si>
    <t>Бутерброды с сыром и маслом</t>
  </si>
  <si>
    <t>675*</t>
  </si>
  <si>
    <t>435*</t>
  </si>
  <si>
    <r>
      <t>352</t>
    </r>
    <r>
      <rPr>
        <b/>
        <sz val="12"/>
        <rFont val="Arial Cyr"/>
        <family val="0"/>
      </rPr>
      <t>*</t>
    </r>
  </si>
  <si>
    <t>70/10</t>
  </si>
  <si>
    <t>180/20</t>
  </si>
  <si>
    <t>Икра свекольная</t>
  </si>
  <si>
    <t>Овощная нарезка из огурцов</t>
  </si>
  <si>
    <t>Нарезка из вареной свеклы</t>
  </si>
  <si>
    <t>Капуста тушенная</t>
  </si>
  <si>
    <t>Компот из сухофруктов</t>
  </si>
  <si>
    <t>10\30</t>
  </si>
  <si>
    <t>Овошная нарезка из огурцов</t>
  </si>
  <si>
    <t>Овощная нарезка из помидор/салат из белокочаной капусты с морковью</t>
  </si>
  <si>
    <t>60/20</t>
  </si>
  <si>
    <t>447/453</t>
  </si>
  <si>
    <t>60/10-50</t>
  </si>
  <si>
    <t>Батон</t>
  </si>
  <si>
    <t>Нарезка из помидор/моркови</t>
  </si>
  <si>
    <t>20/41</t>
  </si>
  <si>
    <t xml:space="preserve">Кефир </t>
  </si>
  <si>
    <t>Яблоко свежее</t>
  </si>
  <si>
    <t xml:space="preserve">Овощная нарезка из огурцов </t>
  </si>
  <si>
    <t xml:space="preserve">Борщ со свежей капустой и картофелем, со сметаной </t>
  </si>
  <si>
    <t>Запеканка из печени/мясная</t>
  </si>
  <si>
    <t>Зефир/печенье/вафли</t>
  </si>
  <si>
    <t>18/50/18</t>
  </si>
  <si>
    <t>Овощная нарезка из свежих огурцов/отварной свеклы</t>
  </si>
  <si>
    <t>Овощная нарезка из помидор/моркови</t>
  </si>
  <si>
    <t>Оладьи со сгущенкой(мёдом, повидлом)</t>
  </si>
  <si>
    <t>Блинчики со сгущенкой/Пирог с повидлом(пирожки с повидлом)</t>
  </si>
  <si>
    <r>
      <t xml:space="preserve">Чай с сахаром </t>
    </r>
    <r>
      <rPr>
        <sz val="12"/>
        <color indexed="10"/>
        <rFont val="Times New Roman"/>
        <family val="1"/>
      </rPr>
      <t>и лимоном</t>
    </r>
  </si>
  <si>
    <t>!</t>
  </si>
  <si>
    <t>Чай с лимоном</t>
  </si>
  <si>
    <t>Каша молочная с вермишелью</t>
  </si>
  <si>
    <r>
      <t xml:space="preserve">Биточки </t>
    </r>
    <r>
      <rPr>
        <sz val="12"/>
        <color indexed="10"/>
        <rFont val="Times New Roman"/>
        <family val="1"/>
      </rPr>
      <t>РЫБНЫЕ</t>
    </r>
  </si>
  <si>
    <t>Катрофель отварной</t>
  </si>
  <si>
    <t xml:space="preserve">Целесообразней выдать гуляш с гречкой, а рыбные </t>
  </si>
  <si>
    <t>котлеты с картофетем</t>
  </si>
  <si>
    <t>Чай с лимоном на замен молока кипяч</t>
  </si>
  <si>
    <r>
      <t xml:space="preserve">Чай с сахаром </t>
    </r>
    <r>
      <rPr>
        <sz val="12"/>
        <color indexed="10"/>
        <rFont val="Times New Roman"/>
        <family val="1"/>
      </rPr>
      <t>и лимоном</t>
    </r>
  </si>
  <si>
    <t xml:space="preserve">Чай  с молоком </t>
  </si>
  <si>
    <r>
      <t>Чай с сахаром</t>
    </r>
    <r>
      <rPr>
        <sz val="12"/>
        <color indexed="10"/>
        <rFont val="Times New Roman"/>
        <family val="1"/>
      </rPr>
      <t xml:space="preserve"> и лимоном</t>
    </r>
  </si>
  <si>
    <r>
      <t xml:space="preserve">Каша </t>
    </r>
    <r>
      <rPr>
        <sz val="12"/>
        <color indexed="10"/>
        <rFont val="Times New Roman"/>
        <family val="1"/>
      </rPr>
      <t xml:space="preserve">рисовая </t>
    </r>
    <r>
      <rPr>
        <sz val="12"/>
        <rFont val="Times New Roman"/>
        <family val="1"/>
      </rPr>
      <t xml:space="preserve"> молочная  жидкая</t>
    </r>
  </si>
  <si>
    <t>Биточки рубленые мясные</t>
  </si>
  <si>
    <t>Голубцы ленивые</t>
  </si>
  <si>
    <t xml:space="preserve">Шницель рыбный </t>
  </si>
  <si>
    <t>Суп рисовый молочный жидкий</t>
  </si>
  <si>
    <t>Суп картофельный с  рисом</t>
  </si>
  <si>
    <t>Ватрушка с повидлом, печенье</t>
  </si>
  <si>
    <t>50/30</t>
  </si>
  <si>
    <t>Каша вермешелевая  молочная жидкая</t>
  </si>
  <si>
    <t>сосиски( для 7 лет)</t>
  </si>
  <si>
    <t>Свекольниксо сметаной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</si>
</sst>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.0%"/>
    <numFmt numFmtId="208" formatCode="000000"/>
    <numFmt numFmtId="209" formatCode="#&quot; &quot;?/2"/>
    <numFmt numFmtId="210" formatCode="#&quot; &quot;?/10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sz val="12"/>
      <name val="Arial"/>
      <family val="2"/>
    </font>
    <font>
      <i/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7"/>
      <name val="Times New Roman"/>
      <family val="1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6"/>
      <name val="Times New Roman"/>
      <family val="1"/>
    </font>
    <font>
      <sz val="10"/>
      <color theme="5"/>
      <name val="Arial"/>
      <family val="2"/>
    </font>
    <font>
      <sz val="12"/>
      <color theme="5"/>
      <name val="Times New Roman"/>
      <family val="1"/>
    </font>
    <font>
      <sz val="10"/>
      <color theme="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97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/>
    </xf>
    <xf numFmtId="197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97" fontId="4" fillId="0" borderId="1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2" fontId="5" fillId="0" borderId="12" xfId="0" applyNumberFormat="1" applyFont="1" applyBorder="1" applyAlignment="1">
      <alignment horizontal="center"/>
    </xf>
    <xf numFmtId="197" fontId="2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97" fontId="5" fillId="0" borderId="12" xfId="0" applyNumberFormat="1" applyFont="1" applyBorder="1" applyAlignment="1">
      <alignment horizontal="center"/>
    </xf>
    <xf numFmtId="197" fontId="0" fillId="0" borderId="0" xfId="0" applyNumberFormat="1" applyAlignment="1">
      <alignment wrapText="1"/>
    </xf>
    <xf numFmtId="0" fontId="4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97" fontId="4" fillId="0" borderId="10" xfId="0" applyNumberFormat="1" applyFont="1" applyBorder="1" applyAlignment="1">
      <alignment horizontal="right"/>
    </xf>
    <xf numFmtId="197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97" fontId="4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97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97" fontId="0" fillId="0" borderId="0" xfId="0" applyNumberFormat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97" fontId="2" fillId="0" borderId="11" xfId="0" applyNumberFormat="1" applyFont="1" applyBorder="1" applyAlignment="1">
      <alignment horizontal="center" vertical="top" wrapText="1"/>
    </xf>
    <xf numFmtId="207" fontId="1" fillId="0" borderId="10" xfId="0" applyNumberFormat="1" applyFont="1" applyBorder="1" applyAlignment="1">
      <alignment horizontal="center"/>
    </xf>
    <xf numFmtId="207" fontId="5" fillId="0" borderId="10" xfId="0" applyNumberFormat="1" applyFont="1" applyBorder="1" applyAlignment="1">
      <alignment horizontal="center"/>
    </xf>
    <xf numFmtId="210" fontId="1" fillId="0" borderId="12" xfId="0" applyNumberFormat="1" applyFont="1" applyBorder="1" applyAlignment="1">
      <alignment horizontal="center" vertical="top" wrapText="1"/>
    </xf>
    <xf numFmtId="196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14" xfId="0" applyFont="1" applyFill="1" applyBorder="1" applyAlignment="1">
      <alignment horizontal="right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0" fontId="16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1" fillId="0" borderId="0" xfId="0" applyFont="1" applyAlignment="1">
      <alignment/>
    </xf>
    <xf numFmtId="0" fontId="62" fillId="0" borderId="10" xfId="0" applyFont="1" applyFill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2" fillId="0" borderId="10" xfId="0" applyFont="1" applyBorder="1" applyAlignment="1">
      <alignment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60" fillId="0" borderId="14" xfId="0" applyFont="1" applyBorder="1" applyAlignment="1">
      <alignment vertical="top" wrapText="1"/>
    </xf>
    <xf numFmtId="0" fontId="60" fillId="0" borderId="12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0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57" fillId="0" borderId="14" xfId="0" applyFont="1" applyFill="1" applyBorder="1" applyAlignment="1">
      <alignment vertical="top" wrapText="1"/>
    </xf>
    <xf numFmtId="0" fontId="57" fillId="0" borderId="14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 shrinkToFit="1"/>
    </xf>
    <xf numFmtId="0" fontId="1" fillId="0" borderId="13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10</xdr:col>
      <xdr:colOff>447675</xdr:colOff>
      <xdr:row>41</xdr:row>
      <xdr:rowOff>152400</xdr:rowOff>
    </xdr:to>
    <xdr:pic>
      <xdr:nvPicPr>
        <xdr:cNvPr id="1" name="Рисунок 1" descr="меню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941070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5"/>
  <sheetViews>
    <sheetView zoomScale="88" zoomScaleNormal="88" zoomScalePageLayoutView="0" workbookViewId="0" topLeftCell="A1">
      <selection activeCell="B34" sqref="B34"/>
    </sheetView>
  </sheetViews>
  <sheetFormatPr defaultColWidth="9.140625" defaultRowHeight="12.75"/>
  <cols>
    <col min="1" max="1" width="11.7109375" style="0" customWidth="1"/>
    <col min="2" max="2" width="55.00390625" style="0" customWidth="1"/>
    <col min="3" max="3" width="17.140625" style="0" customWidth="1"/>
    <col min="4" max="5" width="8.00390625" style="0" customWidth="1"/>
    <col min="7" max="7" width="8.28125" style="0" customWidth="1"/>
    <col min="8" max="8" width="29.7109375" style="0" customWidth="1"/>
    <col min="9" max="9" width="16.574218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203" t="s">
        <v>3</v>
      </c>
      <c r="B6" s="206" t="s">
        <v>7</v>
      </c>
      <c r="C6" s="206" t="s">
        <v>104</v>
      </c>
      <c r="D6" s="213" t="s">
        <v>8</v>
      </c>
      <c r="E6" s="213"/>
      <c r="F6" s="213"/>
      <c r="G6" s="213"/>
      <c r="H6" s="209" t="s">
        <v>2</v>
      </c>
      <c r="I6" s="210" t="s">
        <v>91</v>
      </c>
    </row>
    <row r="7" spans="1:9" ht="19.5" customHeight="1">
      <c r="A7" s="204"/>
      <c r="B7" s="207"/>
      <c r="C7" s="207"/>
      <c r="D7" s="214" t="s">
        <v>4</v>
      </c>
      <c r="E7" s="215"/>
      <c r="F7" s="216" t="s">
        <v>5</v>
      </c>
      <c r="G7" s="216" t="s">
        <v>6</v>
      </c>
      <c r="H7" s="209"/>
      <c r="I7" s="211"/>
    </row>
    <row r="8" spans="1:9" ht="23.25" customHeight="1">
      <c r="A8" s="205"/>
      <c r="B8" s="208"/>
      <c r="C8" s="205"/>
      <c r="D8" s="138" t="s">
        <v>121</v>
      </c>
      <c r="E8" s="137" t="s">
        <v>122</v>
      </c>
      <c r="F8" s="217"/>
      <c r="G8" s="217"/>
      <c r="H8" s="209"/>
      <c r="I8" s="212"/>
    </row>
    <row r="9" spans="1:9" ht="15.75">
      <c r="A9" s="17"/>
      <c r="B9" s="30" t="s">
        <v>107</v>
      </c>
      <c r="C9" s="17"/>
      <c r="D9" s="21"/>
      <c r="E9" s="21"/>
      <c r="F9" s="21"/>
      <c r="G9" s="21"/>
      <c r="H9" s="24"/>
      <c r="I9" s="3"/>
    </row>
    <row r="10" spans="1:9" ht="15.75">
      <c r="A10" s="112">
        <v>3</v>
      </c>
      <c r="B10" s="45" t="s">
        <v>157</v>
      </c>
      <c r="C10" s="144" t="s">
        <v>131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s="76" customFormat="1" ht="16.5" customHeight="1">
      <c r="A11" s="146">
        <v>205</v>
      </c>
      <c r="B11" s="74" t="s">
        <v>80</v>
      </c>
      <c r="C11" s="15">
        <v>120</v>
      </c>
      <c r="D11" s="15">
        <v>4.4</v>
      </c>
      <c r="E11" s="15">
        <v>0.03</v>
      </c>
      <c r="F11" s="15">
        <v>3.38</v>
      </c>
      <c r="G11" s="15">
        <v>21.1</v>
      </c>
      <c r="H11" s="15">
        <v>132.39</v>
      </c>
      <c r="I11" s="15" t="s">
        <v>9</v>
      </c>
    </row>
    <row r="12" spans="1:9" ht="15.75">
      <c r="A12" s="85">
        <v>392</v>
      </c>
      <c r="B12" s="19" t="s">
        <v>188</v>
      </c>
      <c r="C12" s="22" t="s">
        <v>125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5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85"/>
      <c r="B14" s="19"/>
      <c r="C14" s="156" t="s">
        <v>132</v>
      </c>
      <c r="D14" s="53">
        <f aca="true" t="shared" si="0" ref="D14:I14">SUM(D10:D12)</f>
        <v>9.37</v>
      </c>
      <c r="E14" s="53">
        <f t="shared" si="0"/>
        <v>2.55</v>
      </c>
      <c r="F14" s="53">
        <f t="shared" si="0"/>
        <v>6.3</v>
      </c>
      <c r="G14" s="53">
        <f t="shared" si="0"/>
        <v>41.900000000000006</v>
      </c>
      <c r="H14" s="53">
        <v>314</v>
      </c>
      <c r="I14" s="53">
        <f t="shared" si="0"/>
        <v>0.09000000000000001</v>
      </c>
    </row>
    <row r="15" spans="1:9" ht="15.75">
      <c r="A15" s="129"/>
      <c r="B15" s="48" t="s">
        <v>88</v>
      </c>
      <c r="C15" s="22"/>
      <c r="D15" s="53"/>
      <c r="E15" s="53"/>
      <c r="F15" s="53"/>
      <c r="G15" s="53"/>
      <c r="H15" s="53"/>
      <c r="I15" s="53"/>
    </row>
    <row r="16" spans="1:9" ht="15.75">
      <c r="A16" s="147">
        <v>399</v>
      </c>
      <c r="B16" s="55" t="s">
        <v>36</v>
      </c>
      <c r="C16" s="53">
        <v>80</v>
      </c>
      <c r="D16" s="53">
        <v>0.5</v>
      </c>
      <c r="E16" s="53">
        <v>0</v>
      </c>
      <c r="F16" s="53">
        <v>0</v>
      </c>
      <c r="G16" s="53">
        <v>10.1</v>
      </c>
      <c r="H16" s="53">
        <v>42.67</v>
      </c>
      <c r="I16" s="93">
        <v>2</v>
      </c>
    </row>
    <row r="17" spans="1:9" ht="15" customHeight="1">
      <c r="A17" s="130"/>
      <c r="B17" s="8"/>
      <c r="C17" s="8"/>
      <c r="D17" s="8"/>
      <c r="E17" s="8"/>
      <c r="F17" s="8"/>
      <c r="G17" s="8"/>
      <c r="H17" s="8"/>
      <c r="I17" s="8"/>
    </row>
    <row r="18" spans="1:9" ht="15.75">
      <c r="A18" s="113"/>
      <c r="B18" s="29" t="s">
        <v>90</v>
      </c>
      <c r="C18" s="51"/>
      <c r="D18" s="51"/>
      <c r="E18" s="51"/>
      <c r="F18" s="51"/>
      <c r="G18" s="51"/>
      <c r="H18" s="51"/>
      <c r="I18" s="51"/>
    </row>
    <row r="19" spans="1:9" s="14" customFormat="1" ht="15.75" customHeight="1">
      <c r="A19" s="90">
        <v>19</v>
      </c>
      <c r="B19" s="19" t="s">
        <v>164</v>
      </c>
      <c r="C19" s="23">
        <v>45</v>
      </c>
      <c r="D19" s="22">
        <v>0.39</v>
      </c>
      <c r="E19" s="22">
        <v>0</v>
      </c>
      <c r="F19" s="22">
        <v>2.3</v>
      </c>
      <c r="G19" s="22">
        <v>1.17</v>
      </c>
      <c r="H19" s="23">
        <v>26.91</v>
      </c>
      <c r="I19" s="22">
        <v>2.5</v>
      </c>
    </row>
    <row r="20" spans="1:9" ht="15.75">
      <c r="A20" s="85">
        <v>67</v>
      </c>
      <c r="B20" s="19" t="s">
        <v>133</v>
      </c>
      <c r="C20" s="22">
        <v>200</v>
      </c>
      <c r="D20" s="22">
        <v>1.39</v>
      </c>
      <c r="E20" s="22">
        <v>0.12</v>
      </c>
      <c r="F20" s="22">
        <v>3.91</v>
      </c>
      <c r="G20" s="22">
        <v>6.79</v>
      </c>
      <c r="H20" s="22">
        <v>67.8</v>
      </c>
      <c r="I20" s="22">
        <v>14.77</v>
      </c>
    </row>
    <row r="21" spans="1:9" ht="15.75">
      <c r="A21" s="85">
        <v>125</v>
      </c>
      <c r="B21" s="177" t="s">
        <v>75</v>
      </c>
      <c r="C21" s="22">
        <v>120</v>
      </c>
      <c r="D21" s="22">
        <v>1.6</v>
      </c>
      <c r="E21" s="22">
        <v>1.64</v>
      </c>
      <c r="F21" s="22">
        <v>2.71</v>
      </c>
      <c r="G21" s="22">
        <v>10.93</v>
      </c>
      <c r="H21" s="22">
        <v>95.33</v>
      </c>
      <c r="I21" s="22">
        <v>11.2</v>
      </c>
    </row>
    <row r="22" spans="1:9" ht="16.5" customHeight="1">
      <c r="A22" s="85">
        <v>277</v>
      </c>
      <c r="B22" s="19" t="s">
        <v>32</v>
      </c>
      <c r="C22" s="22" t="s">
        <v>127</v>
      </c>
      <c r="D22" s="22">
        <v>15.42</v>
      </c>
      <c r="E22" s="22">
        <v>12.41</v>
      </c>
      <c r="F22" s="22">
        <v>12.41</v>
      </c>
      <c r="G22" s="22">
        <v>3.96</v>
      </c>
      <c r="H22" s="22">
        <v>189</v>
      </c>
      <c r="I22" s="22">
        <v>0.6</v>
      </c>
    </row>
    <row r="23" spans="1:9" ht="15.75">
      <c r="A23" s="127">
        <v>376</v>
      </c>
      <c r="B23" s="19" t="s">
        <v>23</v>
      </c>
      <c r="C23" s="23">
        <v>150</v>
      </c>
      <c r="D23" s="22">
        <v>0.33</v>
      </c>
      <c r="E23" s="22">
        <v>0</v>
      </c>
      <c r="F23" s="22">
        <v>0.015</v>
      </c>
      <c r="G23" s="23">
        <v>20.83</v>
      </c>
      <c r="H23" s="22">
        <v>84.75</v>
      </c>
      <c r="I23" s="22">
        <v>0.3</v>
      </c>
    </row>
    <row r="24" spans="1:9" ht="15.75">
      <c r="A24" s="127"/>
      <c r="B24" s="19" t="s">
        <v>11</v>
      </c>
      <c r="C24" s="23">
        <v>40</v>
      </c>
      <c r="D24" s="22">
        <v>2.8</v>
      </c>
      <c r="E24" s="22">
        <v>0</v>
      </c>
      <c r="F24" s="22">
        <v>0.44</v>
      </c>
      <c r="G24" s="23">
        <v>16.12</v>
      </c>
      <c r="H24" s="22">
        <v>77.2</v>
      </c>
      <c r="I24" s="22" t="s">
        <v>9</v>
      </c>
    </row>
    <row r="25" spans="1:9" ht="15.75">
      <c r="A25" s="128"/>
      <c r="B25" s="18"/>
      <c r="C25" s="157" t="s">
        <v>158</v>
      </c>
      <c r="D25" s="35">
        <f aca="true" t="shared" si="1" ref="D25:I25">SUM(D19:D24)</f>
        <v>21.93</v>
      </c>
      <c r="E25" s="35">
        <f t="shared" si="1"/>
        <v>14.17</v>
      </c>
      <c r="F25" s="35">
        <f t="shared" si="1"/>
        <v>21.785</v>
      </c>
      <c r="G25" s="35">
        <f t="shared" si="1"/>
        <v>59.8</v>
      </c>
      <c r="H25" s="35">
        <f t="shared" si="1"/>
        <v>540.99</v>
      </c>
      <c r="I25" s="35">
        <f t="shared" si="1"/>
        <v>29.37</v>
      </c>
    </row>
    <row r="26" spans="1:9" ht="15.75">
      <c r="A26" s="129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14"/>
      <c r="B27" s="20" t="s">
        <v>194</v>
      </c>
      <c r="C27" s="22"/>
      <c r="D27" s="22"/>
      <c r="E27" s="22"/>
      <c r="F27" s="22"/>
      <c r="G27" s="118"/>
      <c r="H27" s="22"/>
      <c r="I27" s="22"/>
    </row>
    <row r="28" spans="1:9" ht="15.75">
      <c r="A28" s="85"/>
      <c r="B28" s="19" t="s">
        <v>195</v>
      </c>
      <c r="C28" s="22"/>
      <c r="D28" s="22"/>
      <c r="E28" s="22"/>
      <c r="F28" s="22"/>
      <c r="G28" s="22"/>
      <c r="H28" s="22"/>
      <c r="I28" s="22"/>
    </row>
    <row r="29" spans="1:9" ht="15.75">
      <c r="A29" s="85"/>
      <c r="B29" s="37"/>
      <c r="C29" s="98"/>
      <c r="D29" s="35"/>
      <c r="E29" s="35"/>
      <c r="F29" s="35"/>
      <c r="G29" s="35"/>
      <c r="H29" s="35"/>
      <c r="I29" s="35"/>
    </row>
    <row r="30" spans="1:9" ht="15.75">
      <c r="A30" s="115"/>
      <c r="B30" s="29" t="s">
        <v>142</v>
      </c>
      <c r="C30" s="21"/>
      <c r="D30" s="34"/>
      <c r="E30" s="34"/>
      <c r="F30" s="34"/>
      <c r="G30" s="34"/>
      <c r="H30" s="34"/>
      <c r="I30" s="34"/>
    </row>
    <row r="31" spans="1:9" ht="15.75">
      <c r="A31" s="146">
        <v>255</v>
      </c>
      <c r="B31" s="74" t="s">
        <v>74</v>
      </c>
      <c r="C31" s="22">
        <v>60</v>
      </c>
      <c r="D31" s="22">
        <v>11.35</v>
      </c>
      <c r="E31" s="22">
        <v>10.18</v>
      </c>
      <c r="F31" s="22">
        <v>3.67</v>
      </c>
      <c r="G31" s="22">
        <v>7.64</v>
      </c>
      <c r="H31" s="22">
        <v>109.13</v>
      </c>
      <c r="I31" s="22">
        <v>0.27</v>
      </c>
    </row>
    <row r="32" spans="1:9" ht="15.75">
      <c r="A32" s="85">
        <v>314</v>
      </c>
      <c r="B32" s="179" t="s">
        <v>193</v>
      </c>
      <c r="C32" s="22">
        <v>100</v>
      </c>
      <c r="D32" s="84">
        <v>3.05</v>
      </c>
      <c r="E32" s="84">
        <v>0</v>
      </c>
      <c r="F32" s="22">
        <v>3.34</v>
      </c>
      <c r="G32" s="22">
        <v>13.68</v>
      </c>
      <c r="H32" s="23">
        <v>97</v>
      </c>
      <c r="I32" s="22">
        <v>0</v>
      </c>
    </row>
    <row r="33" spans="1:9" ht="15.75">
      <c r="A33" s="90">
        <v>5</v>
      </c>
      <c r="B33" s="19" t="s">
        <v>163</v>
      </c>
      <c r="C33" s="23">
        <v>45</v>
      </c>
      <c r="D33" s="22">
        <v>1.14</v>
      </c>
      <c r="E33" s="22">
        <v>0</v>
      </c>
      <c r="F33" s="22">
        <v>5.34</v>
      </c>
      <c r="G33" s="22">
        <v>4.62</v>
      </c>
      <c r="H33" s="23">
        <v>71.4</v>
      </c>
      <c r="I33" s="22">
        <v>4.2</v>
      </c>
    </row>
    <row r="34" spans="1:9" ht="15.75">
      <c r="A34" s="114">
        <v>401</v>
      </c>
      <c r="B34" s="20" t="s">
        <v>129</v>
      </c>
      <c r="C34" s="22">
        <v>100</v>
      </c>
      <c r="D34" s="22">
        <v>4.35</v>
      </c>
      <c r="E34" s="22">
        <v>5.22</v>
      </c>
      <c r="F34" s="22">
        <v>4.5</v>
      </c>
      <c r="G34" s="118">
        <v>7.2</v>
      </c>
      <c r="H34" s="22">
        <v>90</v>
      </c>
      <c r="I34" s="22">
        <v>1.26</v>
      </c>
    </row>
    <row r="35" spans="1:9" ht="15.75">
      <c r="A35" s="116"/>
      <c r="B35" s="20" t="s">
        <v>35</v>
      </c>
      <c r="C35" s="22">
        <v>30</v>
      </c>
      <c r="D35" s="22">
        <v>1.85</v>
      </c>
      <c r="E35" s="22">
        <v>0</v>
      </c>
      <c r="F35" s="22">
        <v>0.73</v>
      </c>
      <c r="G35" s="22">
        <v>12.85</v>
      </c>
      <c r="H35" s="23">
        <v>62.5</v>
      </c>
      <c r="I35" s="22" t="s">
        <v>9</v>
      </c>
    </row>
    <row r="36" spans="1:9" ht="15.75">
      <c r="A36" s="85">
        <v>368</v>
      </c>
      <c r="B36" s="41" t="s">
        <v>78</v>
      </c>
      <c r="C36" s="26">
        <v>100</v>
      </c>
      <c r="D36" s="26">
        <v>0.38</v>
      </c>
      <c r="E36" s="26">
        <v>0</v>
      </c>
      <c r="F36" s="26">
        <v>0.29</v>
      </c>
      <c r="G36" s="26">
        <v>9.79</v>
      </c>
      <c r="H36" s="42">
        <v>43.7</v>
      </c>
      <c r="I36" s="26">
        <v>4.75</v>
      </c>
    </row>
    <row r="37" spans="1:9" ht="15.75">
      <c r="A37" s="19"/>
      <c r="B37" s="36"/>
      <c r="C37" s="157" t="s">
        <v>159</v>
      </c>
      <c r="D37" s="4">
        <f aca="true" t="shared" si="2" ref="D37:I37">SUM(D31:D36)</f>
        <v>22.12</v>
      </c>
      <c r="E37" s="4">
        <f t="shared" si="2"/>
        <v>15.399999999999999</v>
      </c>
      <c r="F37" s="4">
        <f t="shared" si="2"/>
        <v>17.87</v>
      </c>
      <c r="G37" s="4">
        <f t="shared" si="2"/>
        <v>55.78</v>
      </c>
      <c r="H37" s="4">
        <f t="shared" si="2"/>
        <v>473.72999999999996</v>
      </c>
      <c r="I37" s="4">
        <f t="shared" si="2"/>
        <v>10.48</v>
      </c>
    </row>
    <row r="38" spans="1:9" ht="15.75">
      <c r="A38" s="36"/>
      <c r="B38" s="39" t="s">
        <v>93</v>
      </c>
      <c r="C38" s="170">
        <v>1512</v>
      </c>
      <c r="D38" s="7">
        <f aca="true" t="shared" si="3" ref="D38:I38">D14+D16+D25+D29+D37</f>
        <v>53.92</v>
      </c>
      <c r="E38" s="7">
        <f t="shared" si="3"/>
        <v>32.12</v>
      </c>
      <c r="F38" s="7">
        <f t="shared" si="3"/>
        <v>45.955</v>
      </c>
      <c r="G38" s="7">
        <f t="shared" si="3"/>
        <v>167.58</v>
      </c>
      <c r="H38" s="7">
        <f t="shared" si="3"/>
        <v>1371.39</v>
      </c>
      <c r="I38" s="7">
        <f t="shared" si="3"/>
        <v>41.94</v>
      </c>
    </row>
    <row r="39" spans="1:9" ht="15.75">
      <c r="A39" s="8"/>
      <c r="B39" s="39" t="s">
        <v>24</v>
      </c>
      <c r="C39" s="39"/>
      <c r="D39" s="10">
        <v>42</v>
      </c>
      <c r="E39" s="8"/>
      <c r="F39" s="10">
        <v>47</v>
      </c>
      <c r="G39" s="10">
        <v>203</v>
      </c>
      <c r="H39" s="10">
        <v>1400</v>
      </c>
      <c r="I39" s="10">
        <v>45</v>
      </c>
    </row>
    <row r="40" spans="1:50" ht="15.75">
      <c r="A40" s="33"/>
      <c r="B40" s="31" t="s">
        <v>20</v>
      </c>
      <c r="C40" s="33"/>
      <c r="D40" s="92">
        <f>D38/D39*100-100</f>
        <v>28.380952380952408</v>
      </c>
      <c r="E40" s="8"/>
      <c r="F40" s="92">
        <f>F38/F39*100-100</f>
        <v>-2.223404255319153</v>
      </c>
      <c r="G40" s="95">
        <f>G38/G39*100-100</f>
        <v>-17.448275862068968</v>
      </c>
      <c r="H40" s="92">
        <f>H38/H39*100-100</f>
        <v>-2.0435714285714255</v>
      </c>
      <c r="I40" s="92">
        <f>I38/I39*100-100</f>
        <v>-6.800000000000011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</row>
    <row r="41" spans="1:50" ht="15.75">
      <c r="A41" s="33"/>
      <c r="B41" s="31" t="s">
        <v>124</v>
      </c>
      <c r="C41" s="33"/>
      <c r="D41" s="92"/>
      <c r="E41" s="143">
        <v>0.513</v>
      </c>
      <c r="F41" s="92"/>
      <c r="G41" s="95"/>
      <c r="H41" s="92"/>
      <c r="I41" s="92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</row>
    <row r="42" spans="2:50" s="8" customFormat="1" ht="15.75">
      <c r="B42" s="5" t="s">
        <v>85</v>
      </c>
      <c r="D42" s="3">
        <v>1</v>
      </c>
      <c r="E42" s="3"/>
      <c r="F42" s="120">
        <f>F38/D38</f>
        <v>0.8522811572700296</v>
      </c>
      <c r="G42" s="120">
        <f>G38/D38</f>
        <v>3.107937685459941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  <row r="43" spans="1:9" s="89" customFormat="1" ht="17.25" customHeight="1">
      <c r="A43" s="8"/>
      <c r="B43" s="117" t="s">
        <v>128</v>
      </c>
      <c r="C43" s="8"/>
      <c r="D43" s="3">
        <v>14</v>
      </c>
      <c r="E43" s="3"/>
      <c r="F43" s="120">
        <v>29</v>
      </c>
      <c r="G43" s="120">
        <v>57</v>
      </c>
      <c r="H43" s="8"/>
      <c r="I43" s="8"/>
    </row>
    <row r="44" spans="2:50" ht="12.75">
      <c r="B44" s="119" t="s">
        <v>114</v>
      </c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</row>
    <row r="45" spans="10:50" ht="12.75"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</row>
    <row r="46" spans="2:50" ht="15.75">
      <c r="B46" s="86"/>
      <c r="C46" s="88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</row>
    <row r="47" spans="2:3" ht="15.75">
      <c r="B47" s="86"/>
      <c r="C47" s="88"/>
    </row>
    <row r="48" spans="2:3" ht="15.75">
      <c r="B48" s="86"/>
      <c r="C48" s="88"/>
    </row>
    <row r="49" spans="2:3" ht="15.75">
      <c r="B49" s="86"/>
      <c r="C49" s="88"/>
    </row>
    <row r="50" spans="2:3" ht="15.75">
      <c r="B50" s="86"/>
      <c r="C50" s="88"/>
    </row>
    <row r="53" spans="2:3" ht="15.75">
      <c r="B53" s="86"/>
      <c r="C53" s="145"/>
    </row>
    <row r="54" spans="2:3" ht="15.75">
      <c r="B54" s="86"/>
      <c r="C54" s="145"/>
    </row>
    <row r="55" spans="2:3" ht="15.75">
      <c r="B55" s="86"/>
      <c r="C55" s="145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B25" sqref="B25:B26"/>
    </sheetView>
  </sheetViews>
  <sheetFormatPr defaultColWidth="9.140625" defaultRowHeight="12.75"/>
  <cols>
    <col min="1" max="1" width="12.7109375" style="0" customWidth="1"/>
    <col min="2" max="2" width="41.8515625" style="0" customWidth="1"/>
    <col min="3" max="3" width="17.28125" style="13" customWidth="1"/>
    <col min="4" max="4" width="7.57421875" style="0" customWidth="1"/>
    <col min="5" max="5" width="8.140625" style="0" customWidth="1"/>
    <col min="6" max="6" width="7.421875" style="0" customWidth="1"/>
    <col min="7" max="7" width="9.28125" style="0" customWidth="1"/>
    <col min="8" max="8" width="34.28125" style="0" customWidth="1"/>
    <col min="9" max="9" width="17.42187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2" spans="1:9" ht="15.75">
      <c r="A2" s="1" t="s">
        <v>17</v>
      </c>
      <c r="B2" s="1"/>
      <c r="C2" s="2"/>
      <c r="D2" s="2"/>
      <c r="E2" s="2"/>
      <c r="F2" s="2"/>
      <c r="G2" s="2"/>
      <c r="H2" s="2"/>
      <c r="I2" s="2"/>
    </row>
    <row r="3" spans="1:9" ht="15.75">
      <c r="A3" s="2" t="s">
        <v>19</v>
      </c>
      <c r="B3" s="2"/>
      <c r="C3" s="2"/>
      <c r="D3" s="2"/>
      <c r="E3" s="2"/>
      <c r="F3" s="2"/>
      <c r="G3" s="2"/>
      <c r="H3" s="2"/>
      <c r="I3" s="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21</v>
      </c>
      <c r="B5" s="2"/>
      <c r="C5" s="2"/>
      <c r="D5" s="2"/>
      <c r="E5" s="2"/>
      <c r="F5" s="2"/>
      <c r="G5" s="2"/>
      <c r="H5" s="2"/>
      <c r="I5" s="2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9.5" customHeight="1">
      <c r="A7" s="226" t="s">
        <v>3</v>
      </c>
      <c r="B7" s="230" t="s">
        <v>7</v>
      </c>
      <c r="C7" s="206" t="s">
        <v>104</v>
      </c>
      <c r="D7" s="232" t="s">
        <v>8</v>
      </c>
      <c r="E7" s="232"/>
      <c r="F7" s="232"/>
      <c r="G7" s="232"/>
      <c r="H7" s="206" t="s">
        <v>2</v>
      </c>
      <c r="I7" s="213" t="s">
        <v>103</v>
      </c>
    </row>
    <row r="8" spans="1:9" ht="19.5" customHeight="1">
      <c r="A8" s="227"/>
      <c r="B8" s="229"/>
      <c r="C8" s="207"/>
      <c r="D8" s="233" t="s">
        <v>4</v>
      </c>
      <c r="E8" s="234"/>
      <c r="F8" s="216" t="s">
        <v>5</v>
      </c>
      <c r="G8" s="216" t="s">
        <v>6</v>
      </c>
      <c r="H8" s="207"/>
      <c r="I8" s="213"/>
    </row>
    <row r="9" spans="1:9" ht="28.5" customHeight="1">
      <c r="A9" s="229"/>
      <c r="B9" s="231"/>
      <c r="C9" s="205"/>
      <c r="D9" s="138" t="s">
        <v>121</v>
      </c>
      <c r="E9" s="137" t="s">
        <v>122</v>
      </c>
      <c r="F9" s="217"/>
      <c r="G9" s="217"/>
      <c r="H9" s="205"/>
      <c r="I9" s="218"/>
    </row>
    <row r="10" spans="1:9" ht="15.75">
      <c r="A10" s="136"/>
      <c r="B10" s="54" t="s">
        <v>149</v>
      </c>
      <c r="C10" s="16"/>
      <c r="D10" s="21"/>
      <c r="E10" s="21"/>
      <c r="F10" s="21"/>
      <c r="G10" s="21"/>
      <c r="H10" s="16"/>
      <c r="I10" s="21"/>
    </row>
    <row r="11" spans="1:9" ht="15.75">
      <c r="A11" s="112">
        <v>3</v>
      </c>
      <c r="B11" s="45" t="s">
        <v>130</v>
      </c>
      <c r="C11" s="144" t="s">
        <v>131</v>
      </c>
      <c r="D11" s="27">
        <v>4.93</v>
      </c>
      <c r="E11" s="27">
        <v>2.52</v>
      </c>
      <c r="F11" s="27">
        <v>2.91</v>
      </c>
      <c r="G11" s="27">
        <v>13.81</v>
      </c>
      <c r="H11" s="44">
        <v>104</v>
      </c>
      <c r="I11" s="27">
        <v>0.07</v>
      </c>
    </row>
    <row r="12" spans="1:9" ht="15.75" customHeight="1">
      <c r="A12" s="148">
        <v>185</v>
      </c>
      <c r="B12" s="110" t="s">
        <v>82</v>
      </c>
      <c r="C12" s="15">
        <v>120</v>
      </c>
      <c r="D12" s="75">
        <v>2.14</v>
      </c>
      <c r="E12" s="75">
        <v>0.03</v>
      </c>
      <c r="F12" s="15">
        <v>3.76</v>
      </c>
      <c r="G12" s="15">
        <v>14.42</v>
      </c>
      <c r="H12" s="15">
        <v>99.75</v>
      </c>
      <c r="I12" s="15">
        <v>0</v>
      </c>
    </row>
    <row r="13" spans="1:9" ht="15.75">
      <c r="A13" s="85">
        <v>395</v>
      </c>
      <c r="B13" s="20" t="s">
        <v>37</v>
      </c>
      <c r="C13" s="22">
        <v>150</v>
      </c>
      <c r="D13" s="22">
        <v>2.34</v>
      </c>
      <c r="E13" s="22">
        <v>2.18</v>
      </c>
      <c r="F13" s="22">
        <v>2</v>
      </c>
      <c r="G13" s="23">
        <v>10.63</v>
      </c>
      <c r="H13" s="22">
        <v>100</v>
      </c>
      <c r="I13" s="22">
        <v>0.98</v>
      </c>
    </row>
    <row r="14" spans="1:9" ht="15.75">
      <c r="A14" s="116"/>
      <c r="B14" s="20"/>
      <c r="C14" s="22"/>
      <c r="D14" s="22"/>
      <c r="E14" s="22"/>
      <c r="F14" s="22"/>
      <c r="G14" s="22"/>
      <c r="H14" s="23"/>
      <c r="I14" s="22"/>
    </row>
    <row r="15" spans="1:9" ht="15.75">
      <c r="A15" s="116"/>
      <c r="B15" s="40"/>
      <c r="C15" s="107">
        <v>315</v>
      </c>
      <c r="D15" s="43">
        <f aca="true" t="shared" si="0" ref="D15:I15">SUM(D11:D13)</f>
        <v>9.41</v>
      </c>
      <c r="E15" s="43">
        <f t="shared" si="0"/>
        <v>4.73</v>
      </c>
      <c r="F15" s="43">
        <f t="shared" si="0"/>
        <v>8.67</v>
      </c>
      <c r="G15" s="43">
        <f t="shared" si="0"/>
        <v>38.86</v>
      </c>
      <c r="H15" s="43">
        <f t="shared" si="0"/>
        <v>303.75</v>
      </c>
      <c r="I15" s="43">
        <f t="shared" si="0"/>
        <v>1.05</v>
      </c>
    </row>
    <row r="16" spans="1:9" ht="15.75">
      <c r="A16" s="116"/>
      <c r="B16" s="30" t="s">
        <v>106</v>
      </c>
      <c r="C16" s="26"/>
      <c r="D16" s="43"/>
      <c r="E16" s="43"/>
      <c r="F16" s="43"/>
      <c r="G16" s="43"/>
      <c r="H16" s="43"/>
      <c r="I16" s="43"/>
    </row>
    <row r="17" spans="1:9" s="73" customFormat="1" ht="15.75">
      <c r="A17" s="147">
        <v>399</v>
      </c>
      <c r="B17" s="20" t="s">
        <v>76</v>
      </c>
      <c r="C17" s="53">
        <v>80</v>
      </c>
      <c r="D17" s="53">
        <v>0.5</v>
      </c>
      <c r="E17" s="53">
        <v>0</v>
      </c>
      <c r="F17" s="53">
        <v>0</v>
      </c>
      <c r="G17" s="53">
        <v>12.7</v>
      </c>
      <c r="H17" s="53">
        <v>52.67</v>
      </c>
      <c r="I17" s="53">
        <v>4</v>
      </c>
    </row>
    <row r="18" spans="1:9" ht="15.75">
      <c r="A18" s="112"/>
      <c r="B18" s="94" t="s">
        <v>89</v>
      </c>
      <c r="C18" s="27"/>
      <c r="D18" s="27"/>
      <c r="E18" s="27"/>
      <c r="F18" s="27"/>
      <c r="G18" s="27"/>
      <c r="H18" s="27"/>
      <c r="I18" s="27"/>
    </row>
    <row r="19" spans="1:9" ht="15.75">
      <c r="A19" s="90" t="s">
        <v>171</v>
      </c>
      <c r="B19" s="19" t="s">
        <v>185</v>
      </c>
      <c r="C19" s="22">
        <v>45</v>
      </c>
      <c r="D19" s="22">
        <v>0.64</v>
      </c>
      <c r="E19" s="22">
        <v>0</v>
      </c>
      <c r="F19" s="22">
        <v>2.74</v>
      </c>
      <c r="G19" s="22">
        <v>3.76</v>
      </c>
      <c r="H19" s="23">
        <v>42.26</v>
      </c>
      <c r="I19" s="22">
        <v>4.28</v>
      </c>
    </row>
    <row r="20" spans="1:9" ht="15.75">
      <c r="A20" s="85">
        <v>67</v>
      </c>
      <c r="B20" s="196" t="s">
        <v>141</v>
      </c>
      <c r="C20" s="22">
        <v>200</v>
      </c>
      <c r="D20" s="22">
        <v>1.39</v>
      </c>
      <c r="E20" s="22">
        <v>0.12</v>
      </c>
      <c r="F20" s="22">
        <v>3.91</v>
      </c>
      <c r="G20" s="22">
        <v>6.79</v>
      </c>
      <c r="H20" s="22">
        <v>67.8</v>
      </c>
      <c r="I20" s="22">
        <v>14.77</v>
      </c>
    </row>
    <row r="21" spans="1:9" ht="15.75">
      <c r="A21" s="127">
        <v>304</v>
      </c>
      <c r="B21" s="178" t="s">
        <v>202</v>
      </c>
      <c r="C21" s="23">
        <v>160</v>
      </c>
      <c r="D21" s="22">
        <v>15.12</v>
      </c>
      <c r="E21" s="22">
        <v>12.45</v>
      </c>
      <c r="F21" s="22">
        <v>12.76</v>
      </c>
      <c r="G21" s="23">
        <v>26.76</v>
      </c>
      <c r="H21" s="22">
        <v>282</v>
      </c>
      <c r="I21" s="22">
        <v>0.41</v>
      </c>
    </row>
    <row r="22" spans="1:9" ht="15.75">
      <c r="A22" s="148">
        <v>378</v>
      </c>
      <c r="B22" s="74" t="s">
        <v>155</v>
      </c>
      <c r="C22" s="83">
        <v>150</v>
      </c>
      <c r="D22" s="173">
        <v>0.13</v>
      </c>
      <c r="E22" s="15">
        <v>0</v>
      </c>
      <c r="F22" s="15">
        <v>0.06</v>
      </c>
      <c r="G22" s="15">
        <v>20.13</v>
      </c>
      <c r="H22" s="83">
        <v>81.6</v>
      </c>
      <c r="I22" s="15">
        <v>18.3</v>
      </c>
    </row>
    <row r="23" spans="1:9" ht="15.75">
      <c r="A23" s="85"/>
      <c r="B23" s="19" t="s">
        <v>11</v>
      </c>
      <c r="C23" s="22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6"/>
      <c r="B24" s="40"/>
      <c r="C24" s="107" t="s">
        <v>153</v>
      </c>
      <c r="D24" s="43">
        <f aca="true" t="shared" si="1" ref="D24:I24">SUM(D19:D23)</f>
        <v>20.08</v>
      </c>
      <c r="E24" s="141">
        <f t="shared" si="1"/>
        <v>12.569999999999999</v>
      </c>
      <c r="F24" s="43">
        <f t="shared" si="1"/>
        <v>19.91</v>
      </c>
      <c r="G24" s="43">
        <f t="shared" si="1"/>
        <v>73.56</v>
      </c>
      <c r="H24" s="43">
        <f t="shared" si="1"/>
        <v>550.86</v>
      </c>
      <c r="I24" s="43">
        <f t="shared" si="1"/>
        <v>37.760000000000005</v>
      </c>
    </row>
    <row r="25" spans="1:9" ht="15.75">
      <c r="A25" s="113"/>
      <c r="C25" s="25"/>
      <c r="D25" s="25"/>
      <c r="E25" s="25"/>
      <c r="F25" s="25"/>
      <c r="G25" s="25"/>
      <c r="H25" s="25"/>
      <c r="I25" s="25"/>
    </row>
    <row r="26" spans="1:9" ht="15.75">
      <c r="A26" s="85"/>
      <c r="C26" s="22"/>
      <c r="D26" s="22"/>
      <c r="E26" s="22"/>
      <c r="F26" s="22"/>
      <c r="G26" s="118"/>
      <c r="H26" s="22"/>
      <c r="I26" s="22"/>
    </row>
    <row r="27" spans="1:9" ht="15.75">
      <c r="A27" s="146"/>
      <c r="B27" s="74"/>
      <c r="C27" s="70"/>
      <c r="D27" s="15"/>
      <c r="E27" s="15"/>
      <c r="F27" s="15"/>
      <c r="G27" s="15"/>
      <c r="H27" s="15"/>
      <c r="I27" s="15"/>
    </row>
    <row r="28" spans="1:9" ht="15.75">
      <c r="A28" s="115"/>
      <c r="B28" s="49"/>
      <c r="C28" s="98"/>
      <c r="D28" s="35"/>
      <c r="E28" s="35"/>
      <c r="F28" s="35"/>
      <c r="G28" s="35"/>
      <c r="H28" s="35"/>
      <c r="I28" s="35"/>
    </row>
    <row r="29" spans="1:9" ht="15.75">
      <c r="A29" s="114"/>
      <c r="B29" s="48" t="s">
        <v>147</v>
      </c>
      <c r="C29" s="21"/>
      <c r="D29" s="34"/>
      <c r="E29" s="34"/>
      <c r="F29" s="34"/>
      <c r="G29" s="34"/>
      <c r="H29" s="34"/>
      <c r="I29" s="34"/>
    </row>
    <row r="30" spans="1:9" ht="15.75">
      <c r="A30" s="127">
        <v>403</v>
      </c>
      <c r="B30" s="19" t="s">
        <v>186</v>
      </c>
      <c r="C30" s="22" t="s">
        <v>161</v>
      </c>
      <c r="D30" s="22">
        <v>6.7</v>
      </c>
      <c r="E30" s="22">
        <v>5.12</v>
      </c>
      <c r="F30" s="22">
        <v>1.77</v>
      </c>
      <c r="G30" s="22">
        <v>3.12</v>
      </c>
      <c r="H30" s="22">
        <v>154.6</v>
      </c>
      <c r="I30" s="22">
        <v>0.44</v>
      </c>
    </row>
    <row r="31" spans="1:9" ht="15.75">
      <c r="A31" s="114">
        <v>401</v>
      </c>
      <c r="B31" s="20" t="s">
        <v>129</v>
      </c>
      <c r="C31" s="22">
        <v>150</v>
      </c>
      <c r="D31" s="22">
        <v>4.35</v>
      </c>
      <c r="E31" s="22">
        <v>5.22</v>
      </c>
      <c r="F31" s="22">
        <v>4.5</v>
      </c>
      <c r="G31" s="118">
        <v>7.2</v>
      </c>
      <c r="H31" s="22">
        <v>90</v>
      </c>
      <c r="I31" s="22">
        <v>1.26</v>
      </c>
    </row>
    <row r="32" spans="1:9" ht="15.75">
      <c r="A32" s="85"/>
      <c r="B32" s="20" t="s">
        <v>35</v>
      </c>
      <c r="C32" s="22">
        <v>20</v>
      </c>
      <c r="D32" s="22">
        <v>1.11</v>
      </c>
      <c r="E32" s="22">
        <v>0</v>
      </c>
      <c r="F32" s="22">
        <v>0.44</v>
      </c>
      <c r="G32" s="22">
        <v>7.71</v>
      </c>
      <c r="H32" s="23">
        <v>37.5</v>
      </c>
      <c r="I32" s="22" t="s">
        <v>9</v>
      </c>
    </row>
    <row r="33" spans="1:9" ht="15.75">
      <c r="A33" s="125">
        <v>368</v>
      </c>
      <c r="B33" s="40" t="s">
        <v>78</v>
      </c>
      <c r="C33" s="42">
        <v>100</v>
      </c>
      <c r="D33" s="26">
        <v>0.38</v>
      </c>
      <c r="E33" s="26">
        <v>0</v>
      </c>
      <c r="F33" s="26">
        <v>0.38</v>
      </c>
      <c r="G33" s="26">
        <v>9.31</v>
      </c>
      <c r="H33" s="42">
        <v>41.8</v>
      </c>
      <c r="I33" s="26">
        <v>9.5</v>
      </c>
    </row>
    <row r="34" spans="1:9" ht="15.75">
      <c r="A34" s="116"/>
      <c r="B34" s="40"/>
      <c r="C34" s="108">
        <v>420</v>
      </c>
      <c r="D34" s="46">
        <f aca="true" t="shared" si="2" ref="D34:I34">SUM(D30:D33)</f>
        <v>12.540000000000001</v>
      </c>
      <c r="E34" s="46">
        <f t="shared" si="2"/>
        <v>10.34</v>
      </c>
      <c r="F34" s="46">
        <f t="shared" si="2"/>
        <v>7.09</v>
      </c>
      <c r="G34" s="46">
        <f t="shared" si="2"/>
        <v>27.340000000000003</v>
      </c>
      <c r="H34" s="46">
        <f t="shared" si="2"/>
        <v>323.90000000000003</v>
      </c>
      <c r="I34" s="46">
        <f t="shared" si="2"/>
        <v>11.2</v>
      </c>
    </row>
    <row r="35" spans="1:9" ht="15.75">
      <c r="A35" s="40"/>
      <c r="B35" s="39" t="s">
        <v>102</v>
      </c>
      <c r="C35" s="99">
        <v>1410</v>
      </c>
      <c r="D35" s="46">
        <f aca="true" t="shared" si="3" ref="D35:I35">D34++D28+D24+D17+D15</f>
        <v>42.53</v>
      </c>
      <c r="E35" s="46">
        <f t="shared" si="3"/>
        <v>27.639999999999997</v>
      </c>
      <c r="F35" s="46">
        <f t="shared" si="3"/>
        <v>35.67</v>
      </c>
      <c r="G35" s="46">
        <f t="shared" si="3"/>
        <v>152.46</v>
      </c>
      <c r="H35" s="46">
        <f t="shared" si="3"/>
        <v>1231.1799999999998</v>
      </c>
      <c r="I35" s="46">
        <f t="shared" si="3"/>
        <v>54.010000000000005</v>
      </c>
    </row>
    <row r="36" spans="1:9" ht="15.75">
      <c r="A36" s="8"/>
      <c r="B36" s="39" t="s">
        <v>24</v>
      </c>
      <c r="C36" s="39"/>
      <c r="D36" s="10">
        <v>42</v>
      </c>
      <c r="E36" s="10"/>
      <c r="F36" s="10">
        <v>47</v>
      </c>
      <c r="G36" s="10">
        <v>203</v>
      </c>
      <c r="H36" s="10">
        <v>1400</v>
      </c>
      <c r="I36" s="10">
        <v>45</v>
      </c>
    </row>
    <row r="37" spans="1:9" ht="15.75">
      <c r="A37" s="8"/>
      <c r="B37" s="5" t="s">
        <v>20</v>
      </c>
      <c r="C37" s="8"/>
      <c r="D37" s="6">
        <f>D35/D36*100-100</f>
        <v>1.2619047619047734</v>
      </c>
      <c r="F37" s="6">
        <f>F35/F36*100-100</f>
        <v>-24.10638297872339</v>
      </c>
      <c r="G37" s="6">
        <f>G35/G36*100-100</f>
        <v>-24.89655172413792</v>
      </c>
      <c r="H37" s="6">
        <f>H35/H36*100-100</f>
        <v>-12.05857142857144</v>
      </c>
      <c r="I37" s="6">
        <f>I35/I36*100-100</f>
        <v>20.022222222222226</v>
      </c>
    </row>
    <row r="38" spans="1:9" ht="15.75">
      <c r="A38" s="8"/>
      <c r="B38" s="31" t="s">
        <v>124</v>
      </c>
      <c r="C38" s="8"/>
      <c r="D38" s="6"/>
      <c r="E38" s="140">
        <v>0.586</v>
      </c>
      <c r="F38" s="6"/>
      <c r="G38" s="6"/>
      <c r="H38" s="6"/>
      <c r="I38" s="6"/>
    </row>
    <row r="39" spans="1:9" ht="15.75" customHeight="1">
      <c r="A39" s="8"/>
      <c r="B39" s="5" t="s">
        <v>85</v>
      </c>
      <c r="C39" s="8"/>
      <c r="D39" s="3">
        <v>1</v>
      </c>
      <c r="E39" s="3"/>
      <c r="F39" s="120">
        <f>F35/D35</f>
        <v>0.8387020926404891</v>
      </c>
      <c r="G39" s="120">
        <f>G35/D35</f>
        <v>3.584763696214437</v>
      </c>
      <c r="H39" s="8"/>
      <c r="I39" s="8"/>
    </row>
    <row r="40" spans="1:9" ht="31.5" customHeight="1">
      <c r="A40" s="8"/>
      <c r="B40" s="117" t="s">
        <v>113</v>
      </c>
      <c r="C40" s="8"/>
      <c r="D40" s="3">
        <v>14</v>
      </c>
      <c r="E40" s="3"/>
      <c r="F40" s="120">
        <v>26</v>
      </c>
      <c r="G40" s="120">
        <v>60</v>
      </c>
      <c r="H40" s="8"/>
      <c r="I40" s="8"/>
    </row>
    <row r="41" spans="1:9" ht="16.5" customHeight="1">
      <c r="A41" s="8"/>
      <c r="B41" s="39" t="s">
        <v>111</v>
      </c>
      <c r="C41" s="8"/>
      <c r="D41" s="6">
        <f>1!D38+2!D35+3!D34+4!D32+5!D38+6!D37+7!D35+8!D34+9!D34+'10'!D35</f>
        <v>414.70899999999995</v>
      </c>
      <c r="E41" s="6">
        <f>1!E38+2!E35+3!E34+4!E32+5!E38+6!E37+7!E35+8!E34+9!E34+'10'!E35</f>
        <v>266.039</v>
      </c>
      <c r="F41" s="6">
        <f>1!F38+2!F35+3!F34+4!F32+5!F38+6!F37+7!F35+8!F34+9!F34+'10'!F35</f>
        <v>402.41900000000004</v>
      </c>
      <c r="G41" s="6">
        <f>1!G38+2!G35+3!G34+4!G32+5!G38+6!G37+7!G35+8!G34+9!G34+'10'!G35</f>
        <v>1669.7170000000003</v>
      </c>
      <c r="H41" s="6">
        <f>1!H38+2!H35+3!H34+4!H32+5!H38+6!H37+7!H35+8!H34+9!H34+'10'!H35</f>
        <v>12388.418</v>
      </c>
      <c r="I41" s="6">
        <f>1!I38+2!I35+3!I34+4!I32+5!I38+6!I37+7!I35+8!I34+9!I34+'10'!I35</f>
        <v>439.914</v>
      </c>
    </row>
    <row r="42" spans="1:9" ht="18" customHeight="1">
      <c r="A42" s="8"/>
      <c r="B42" s="39" t="s">
        <v>112</v>
      </c>
      <c r="C42" s="8"/>
      <c r="D42" s="6">
        <f aca="true" t="shared" si="4" ref="D42:I42">D41/10</f>
        <v>41.47089999999999</v>
      </c>
      <c r="E42" s="6">
        <f t="shared" si="4"/>
        <v>26.6039</v>
      </c>
      <c r="F42" s="6">
        <f t="shared" si="4"/>
        <v>40.2419</v>
      </c>
      <c r="G42" s="6">
        <f t="shared" si="4"/>
        <v>166.97170000000003</v>
      </c>
      <c r="H42" s="6">
        <f t="shared" si="4"/>
        <v>1238.8418</v>
      </c>
      <c r="I42" s="6">
        <f t="shared" si="4"/>
        <v>43.9914</v>
      </c>
    </row>
    <row r="43" spans="1:9" ht="18" customHeight="1">
      <c r="A43" s="8"/>
      <c r="B43" s="39" t="s">
        <v>20</v>
      </c>
      <c r="C43" s="8"/>
      <c r="D43" s="6">
        <f>D42/D36*100-100</f>
        <v>-1.2597619047619304</v>
      </c>
      <c r="F43" s="6">
        <f>F42/F36*100-100</f>
        <v>-14.378936170212768</v>
      </c>
      <c r="G43" s="6">
        <f>G42/G36*100-100</f>
        <v>-17.747931034482747</v>
      </c>
      <c r="H43" s="6">
        <f>H42/H36*100-100</f>
        <v>-11.511300000000006</v>
      </c>
      <c r="I43" s="6">
        <f>I42/I36*100-100</f>
        <v>-2.241333333333344</v>
      </c>
    </row>
    <row r="44" spans="1:9" ht="18" customHeight="1">
      <c r="A44" s="8"/>
      <c r="B44" s="31" t="s">
        <v>124</v>
      </c>
      <c r="C44" s="8"/>
      <c r="D44" s="6"/>
      <c r="E44" s="142">
        <v>0.576</v>
      </c>
      <c r="F44" s="6"/>
      <c r="G44" s="6"/>
      <c r="H44" s="6"/>
      <c r="I44" s="6"/>
    </row>
    <row r="45" spans="1:9" ht="34.5" customHeight="1">
      <c r="A45" s="8"/>
      <c r="B45" s="117" t="s">
        <v>113</v>
      </c>
      <c r="C45" s="8"/>
      <c r="D45" s="120">
        <v>15</v>
      </c>
      <c r="E45" s="120"/>
      <c r="F45" s="120">
        <v>29</v>
      </c>
      <c r="G45" s="120">
        <v>56</v>
      </c>
      <c r="H45" s="6"/>
      <c r="I45" s="6"/>
    </row>
    <row r="46" ht="12.75">
      <c r="B46" s="119" t="s">
        <v>114</v>
      </c>
    </row>
    <row r="47" spans="2:8" ht="15.75">
      <c r="B47" s="86"/>
      <c r="C47" s="96"/>
      <c r="D47" s="121"/>
      <c r="E47" s="121"/>
      <c r="F47" s="122"/>
      <c r="G47" s="122"/>
      <c r="H47" s="88"/>
    </row>
    <row r="48" spans="2:8" ht="15.75">
      <c r="B48" s="86"/>
      <c r="C48" s="96"/>
      <c r="F48" s="88"/>
      <c r="H48" s="88"/>
    </row>
    <row r="49" spans="2:8" ht="15.75">
      <c r="B49" s="86"/>
      <c r="C49" s="96"/>
      <c r="F49" s="88"/>
      <c r="H49" s="88"/>
    </row>
    <row r="50" spans="2:8" ht="15.75">
      <c r="B50" s="86"/>
      <c r="C50" s="96"/>
      <c r="F50" s="88"/>
      <c r="H50" s="88"/>
    </row>
    <row r="51" spans="2:8" ht="15.75">
      <c r="B51" s="86"/>
      <c r="C51" s="96"/>
      <c r="F51" s="88"/>
      <c r="H51" s="88"/>
    </row>
    <row r="52" spans="6:8" ht="12.75">
      <c r="F52" s="88"/>
      <c r="H52" s="88"/>
    </row>
    <row r="53" spans="2:3" ht="15.75">
      <c r="B53" s="86"/>
      <c r="C53" s="87"/>
    </row>
    <row r="54" spans="2:8" ht="15.75">
      <c r="B54" s="86"/>
      <c r="D54" s="88"/>
      <c r="E54" s="88"/>
      <c r="H54" s="91"/>
    </row>
    <row r="55" spans="2:8" ht="15.75">
      <c r="B55" s="86"/>
      <c r="D55" s="88"/>
      <c r="E55" s="88"/>
      <c r="H55" s="91"/>
    </row>
    <row r="56" spans="2:8" ht="15.75">
      <c r="B56" s="86"/>
      <c r="D56" s="88"/>
      <c r="E56" s="88"/>
      <c r="H56" s="91"/>
    </row>
  </sheetData>
  <sheetProtection/>
  <mergeCells count="9">
    <mergeCell ref="I7:I9"/>
    <mergeCell ref="H7:H9"/>
    <mergeCell ref="A7:A9"/>
    <mergeCell ref="B7:B9"/>
    <mergeCell ref="C7:C9"/>
    <mergeCell ref="D7:G7"/>
    <mergeCell ref="D8:E8"/>
    <mergeCell ref="F8:F9"/>
    <mergeCell ref="G8:G9"/>
  </mergeCells>
  <printOptions/>
  <pageMargins left="0.75" right="0.75" top="0.32" bottom="0.45" header="0.3" footer="0.5"/>
  <pageSetup horizontalDpi="600" verticalDpi="600" orientation="landscape" paperSize="9" scale="65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1.00390625" style="0" customWidth="1"/>
  </cols>
  <sheetData>
    <row r="1" spans="1:15" ht="15">
      <c r="A1" s="235" t="s">
        <v>39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5">
      <c r="A2" s="236" t="s">
        <v>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8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2.75">
      <c r="A4" s="238" t="s">
        <v>41</v>
      </c>
      <c r="B4" s="238" t="s">
        <v>42</v>
      </c>
      <c r="C4" s="240" t="s">
        <v>43</v>
      </c>
      <c r="D4" s="241"/>
      <c r="E4" s="241"/>
      <c r="F4" s="241"/>
      <c r="G4" s="241"/>
      <c r="H4" s="241"/>
      <c r="I4" s="241"/>
      <c r="J4" s="241"/>
      <c r="K4" s="241"/>
      <c r="L4" s="241"/>
      <c r="M4" s="242" t="s">
        <v>44</v>
      </c>
      <c r="N4" s="242" t="s">
        <v>45</v>
      </c>
      <c r="O4" s="242" t="s">
        <v>20</v>
      </c>
    </row>
    <row r="5" spans="1:15" ht="22.5" customHeight="1">
      <c r="A5" s="239"/>
      <c r="B5" s="239"/>
      <c r="C5" s="60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62">
        <v>7</v>
      </c>
      <c r="J5" s="62">
        <v>8</v>
      </c>
      <c r="K5" s="62">
        <v>9</v>
      </c>
      <c r="L5" s="62">
        <v>10</v>
      </c>
      <c r="M5" s="217"/>
      <c r="N5" s="217"/>
      <c r="O5" s="217"/>
    </row>
    <row r="6" spans="1:15" ht="45">
      <c r="A6" s="77" t="s">
        <v>84</v>
      </c>
      <c r="B6" s="60">
        <v>390</v>
      </c>
      <c r="C6" s="60">
        <v>173</v>
      </c>
      <c r="D6" s="60">
        <v>332</v>
      </c>
      <c r="E6" s="60">
        <v>417</v>
      </c>
      <c r="F6" s="60">
        <v>529</v>
      </c>
      <c r="G6" s="60">
        <v>494</v>
      </c>
      <c r="H6" s="60">
        <v>92</v>
      </c>
      <c r="I6" s="60">
        <v>325</v>
      </c>
      <c r="J6" s="60">
        <v>437</v>
      </c>
      <c r="K6" s="60">
        <v>340</v>
      </c>
      <c r="L6" s="60">
        <v>508</v>
      </c>
      <c r="M6" s="60">
        <f>SUM(C6:L6)</f>
        <v>3647</v>
      </c>
      <c r="N6" s="61">
        <f>M6/10</f>
        <v>364.7</v>
      </c>
      <c r="O6" s="61">
        <f>N6/B6*100-100</f>
        <v>-6.487179487179489</v>
      </c>
    </row>
    <row r="7" spans="1:15" ht="15">
      <c r="A7" s="60" t="s">
        <v>46</v>
      </c>
      <c r="B7" s="60">
        <v>30</v>
      </c>
      <c r="C7" s="60"/>
      <c r="D7" s="60">
        <v>75</v>
      </c>
      <c r="E7" s="60">
        <v>75</v>
      </c>
      <c r="F7" s="60"/>
      <c r="G7" s="60"/>
      <c r="H7" s="60"/>
      <c r="I7" s="60">
        <v>75</v>
      </c>
      <c r="J7" s="60">
        <v>75</v>
      </c>
      <c r="K7" s="60"/>
      <c r="L7" s="60"/>
      <c r="M7" s="60">
        <f aca="true" t="shared" si="0" ref="M7:M35">SUM(C7:L7)</f>
        <v>300</v>
      </c>
      <c r="N7" s="61">
        <f aca="true" t="shared" si="1" ref="N7:N35">M7/10</f>
        <v>30</v>
      </c>
      <c r="O7" s="61">
        <f aca="true" t="shared" si="2" ref="O7:O35">N7/B7*100-100</f>
        <v>0</v>
      </c>
    </row>
    <row r="8" spans="1:15" ht="15">
      <c r="A8" s="60" t="s">
        <v>47</v>
      </c>
      <c r="B8" s="60">
        <v>9</v>
      </c>
      <c r="C8" s="60"/>
      <c r="D8" s="60">
        <v>12</v>
      </c>
      <c r="E8" s="60">
        <v>17</v>
      </c>
      <c r="F8" s="60">
        <v>8</v>
      </c>
      <c r="G8" s="60"/>
      <c r="H8" s="60"/>
      <c r="I8" s="60">
        <v>12</v>
      </c>
      <c r="J8" s="60">
        <v>14</v>
      </c>
      <c r="K8" s="60"/>
      <c r="L8" s="60"/>
      <c r="M8" s="60">
        <f t="shared" si="0"/>
        <v>63</v>
      </c>
      <c r="N8" s="61">
        <f t="shared" si="1"/>
        <v>6.3</v>
      </c>
      <c r="O8" s="61">
        <f t="shared" si="2"/>
        <v>-30</v>
      </c>
    </row>
    <row r="9" spans="1:15" ht="15">
      <c r="A9" s="62" t="s">
        <v>22</v>
      </c>
      <c r="B9" s="62">
        <v>4</v>
      </c>
      <c r="C9" s="62">
        <v>10</v>
      </c>
      <c r="D9" s="62"/>
      <c r="E9" s="63"/>
      <c r="F9" s="62">
        <v>10</v>
      </c>
      <c r="G9" s="62"/>
      <c r="H9" s="62"/>
      <c r="I9" s="62">
        <v>10</v>
      </c>
      <c r="J9" s="62"/>
      <c r="K9" s="62"/>
      <c r="L9" s="62">
        <v>10</v>
      </c>
      <c r="M9" s="60">
        <f t="shared" si="0"/>
        <v>40</v>
      </c>
      <c r="N9" s="61">
        <f t="shared" si="1"/>
        <v>4</v>
      </c>
      <c r="O9" s="61">
        <f t="shared" si="2"/>
        <v>0</v>
      </c>
    </row>
    <row r="10" spans="1:15" ht="15">
      <c r="A10" s="62" t="s">
        <v>48</v>
      </c>
      <c r="B10" s="62">
        <v>50</v>
      </c>
      <c r="C10" s="62">
        <v>70</v>
      </c>
      <c r="D10" s="62">
        <v>70</v>
      </c>
      <c r="E10" s="62">
        <v>70</v>
      </c>
      <c r="F10" s="62">
        <v>61</v>
      </c>
      <c r="G10" s="62"/>
      <c r="H10" s="62">
        <v>70</v>
      </c>
      <c r="I10" s="62">
        <v>70</v>
      </c>
      <c r="J10" s="62">
        <v>38</v>
      </c>
      <c r="K10" s="62">
        <v>55</v>
      </c>
      <c r="L10" s="62"/>
      <c r="M10" s="60">
        <f t="shared" si="0"/>
        <v>504</v>
      </c>
      <c r="N10" s="61">
        <f t="shared" si="1"/>
        <v>50.4</v>
      </c>
      <c r="O10" s="61">
        <f t="shared" si="2"/>
        <v>0.7999999999999972</v>
      </c>
    </row>
    <row r="11" spans="1:15" ht="15">
      <c r="A11" s="62" t="s">
        <v>49</v>
      </c>
      <c r="B11" s="62">
        <v>20</v>
      </c>
      <c r="C11" s="62"/>
      <c r="D11" s="62"/>
      <c r="E11" s="62"/>
      <c r="F11" s="62"/>
      <c r="G11" s="62">
        <v>130</v>
      </c>
      <c r="H11" s="62"/>
      <c r="I11" s="62"/>
      <c r="J11" s="62"/>
      <c r="K11" s="62"/>
      <c r="L11" s="62">
        <v>100</v>
      </c>
      <c r="M11" s="60">
        <f t="shared" si="0"/>
        <v>230</v>
      </c>
      <c r="N11" s="61">
        <f t="shared" si="1"/>
        <v>23</v>
      </c>
      <c r="O11" s="61">
        <f t="shared" si="2"/>
        <v>14.999999999999986</v>
      </c>
    </row>
    <row r="12" spans="1:15" ht="15">
      <c r="A12" s="62" t="s">
        <v>50</v>
      </c>
      <c r="B12" s="62">
        <v>32</v>
      </c>
      <c r="C12" s="62">
        <v>98</v>
      </c>
      <c r="D12" s="62"/>
      <c r="E12" s="62"/>
      <c r="F12" s="62"/>
      <c r="G12" s="62">
        <v>98</v>
      </c>
      <c r="H12" s="62">
        <v>26</v>
      </c>
      <c r="I12" s="62"/>
      <c r="J12" s="62"/>
      <c r="K12" s="62">
        <v>98</v>
      </c>
      <c r="L12" s="62"/>
      <c r="M12" s="60">
        <f t="shared" si="0"/>
        <v>320</v>
      </c>
      <c r="N12" s="61">
        <f t="shared" si="1"/>
        <v>32</v>
      </c>
      <c r="O12" s="61">
        <f t="shared" si="2"/>
        <v>0</v>
      </c>
    </row>
    <row r="13" spans="1:15" ht="15">
      <c r="A13" s="60" t="s">
        <v>51</v>
      </c>
      <c r="B13" s="97" t="s">
        <v>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>
        <f t="shared" si="1"/>
        <v>0</v>
      </c>
      <c r="O13" s="101" t="s">
        <v>9</v>
      </c>
    </row>
    <row r="14" spans="1:15" ht="16.5" customHeight="1">
      <c r="A14" s="64" t="s">
        <v>52</v>
      </c>
      <c r="B14" s="64">
        <v>20</v>
      </c>
      <c r="C14" s="64">
        <v>5</v>
      </c>
      <c r="D14" s="64">
        <v>11</v>
      </c>
      <c r="E14" s="64">
        <v>46</v>
      </c>
      <c r="F14" s="64">
        <v>10</v>
      </c>
      <c r="G14" s="64">
        <v>7</v>
      </c>
      <c r="H14" s="64">
        <v>45</v>
      </c>
      <c r="I14" s="64">
        <v>6</v>
      </c>
      <c r="J14" s="64">
        <v>12</v>
      </c>
      <c r="K14" s="64">
        <v>5</v>
      </c>
      <c r="L14" s="64">
        <v>3</v>
      </c>
      <c r="M14" s="60">
        <f t="shared" si="0"/>
        <v>150</v>
      </c>
      <c r="N14" s="61">
        <f t="shared" si="1"/>
        <v>15</v>
      </c>
      <c r="O14" s="106">
        <f t="shared" si="2"/>
        <v>-25</v>
      </c>
    </row>
    <row r="15" spans="1:15" ht="15">
      <c r="A15" s="60" t="s">
        <v>53</v>
      </c>
      <c r="B15" s="60">
        <v>120</v>
      </c>
      <c r="C15" s="60">
        <v>232</v>
      </c>
      <c r="D15" s="60">
        <v>80</v>
      </c>
      <c r="E15" s="60">
        <v>209</v>
      </c>
      <c r="F15" s="60">
        <v>41</v>
      </c>
      <c r="G15" s="60">
        <v>119</v>
      </c>
      <c r="H15" s="60">
        <v>100</v>
      </c>
      <c r="I15" s="60">
        <v>171</v>
      </c>
      <c r="J15" s="60">
        <v>32</v>
      </c>
      <c r="K15" s="60">
        <v>280</v>
      </c>
      <c r="L15" s="60">
        <v>107</v>
      </c>
      <c r="M15" s="60">
        <f t="shared" si="0"/>
        <v>1371</v>
      </c>
      <c r="N15" s="61">
        <f t="shared" si="1"/>
        <v>137.1</v>
      </c>
      <c r="O15" s="61">
        <f t="shared" si="2"/>
        <v>14.249999999999986</v>
      </c>
    </row>
    <row r="16" spans="1:15" ht="15">
      <c r="A16" s="60" t="s">
        <v>54</v>
      </c>
      <c r="B16" s="60">
        <v>205</v>
      </c>
      <c r="C16" s="60">
        <v>212</v>
      </c>
      <c r="D16" s="60">
        <v>73</v>
      </c>
      <c r="E16" s="60">
        <v>214</v>
      </c>
      <c r="F16" s="60">
        <v>185</v>
      </c>
      <c r="G16" s="60">
        <v>398</v>
      </c>
      <c r="H16" s="60">
        <v>157</v>
      </c>
      <c r="I16" s="60">
        <v>139</v>
      </c>
      <c r="J16" s="60">
        <v>170</v>
      </c>
      <c r="K16" s="60">
        <v>361</v>
      </c>
      <c r="L16" s="60">
        <v>102</v>
      </c>
      <c r="M16" s="60">
        <f t="shared" si="0"/>
        <v>2011</v>
      </c>
      <c r="N16" s="61">
        <f t="shared" si="1"/>
        <v>201.1</v>
      </c>
      <c r="O16" s="61">
        <f t="shared" si="2"/>
        <v>-1.9024390243902474</v>
      </c>
    </row>
    <row r="17" spans="1:15" ht="15">
      <c r="A17" s="60" t="s">
        <v>55</v>
      </c>
      <c r="B17" s="60">
        <v>95</v>
      </c>
      <c r="C17" s="60">
        <v>99</v>
      </c>
      <c r="D17" s="60">
        <v>95</v>
      </c>
      <c r="E17" s="60">
        <v>99</v>
      </c>
      <c r="F17" s="60">
        <v>95</v>
      </c>
      <c r="G17" s="60">
        <v>99</v>
      </c>
      <c r="H17" s="60">
        <v>95</v>
      </c>
      <c r="I17" s="60">
        <v>95</v>
      </c>
      <c r="J17" s="60">
        <v>99</v>
      </c>
      <c r="K17" s="60">
        <v>95</v>
      </c>
      <c r="L17" s="60">
        <v>99</v>
      </c>
      <c r="M17" s="60">
        <f t="shared" si="0"/>
        <v>970</v>
      </c>
      <c r="N17" s="61">
        <f t="shared" si="1"/>
        <v>97</v>
      </c>
      <c r="O17" s="61">
        <f t="shared" si="2"/>
        <v>2.10526315789474</v>
      </c>
    </row>
    <row r="18" spans="1:15" ht="15">
      <c r="A18" s="60" t="s">
        <v>56</v>
      </c>
      <c r="B18" s="60">
        <v>9</v>
      </c>
      <c r="C18" s="60">
        <v>15</v>
      </c>
      <c r="D18" s="60"/>
      <c r="E18" s="60">
        <v>15</v>
      </c>
      <c r="F18" s="60"/>
      <c r="G18" s="60">
        <v>15</v>
      </c>
      <c r="H18" s="60">
        <v>15</v>
      </c>
      <c r="I18" s="60"/>
      <c r="J18" s="60">
        <v>15</v>
      </c>
      <c r="K18" s="60">
        <v>15</v>
      </c>
      <c r="L18" s="60"/>
      <c r="M18" s="60">
        <f t="shared" si="0"/>
        <v>90</v>
      </c>
      <c r="N18" s="61">
        <f t="shared" si="1"/>
        <v>9</v>
      </c>
      <c r="O18" s="61">
        <f t="shared" si="2"/>
        <v>0</v>
      </c>
    </row>
    <row r="19" spans="1:15" ht="15">
      <c r="A19" s="60" t="s">
        <v>57</v>
      </c>
      <c r="B19" s="60">
        <v>100</v>
      </c>
      <c r="C19" s="60">
        <v>100</v>
      </c>
      <c r="D19" s="60">
        <v>100</v>
      </c>
      <c r="E19" s="60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  <c r="L19" s="60">
        <v>100</v>
      </c>
      <c r="M19" s="60">
        <f t="shared" si="0"/>
        <v>1000</v>
      </c>
      <c r="N19" s="61">
        <f t="shared" si="1"/>
        <v>100</v>
      </c>
      <c r="O19" s="61">
        <f t="shared" si="2"/>
        <v>0</v>
      </c>
    </row>
    <row r="20" spans="1:15" ht="39" customHeight="1">
      <c r="A20" s="67" t="s">
        <v>72</v>
      </c>
      <c r="B20" s="64">
        <v>0</v>
      </c>
      <c r="C20" s="64"/>
      <c r="D20" s="64"/>
      <c r="E20" s="65"/>
      <c r="F20" s="65"/>
      <c r="G20" s="65"/>
      <c r="H20" s="65"/>
      <c r="I20" s="64"/>
      <c r="J20" s="64"/>
      <c r="K20" s="64"/>
      <c r="L20" s="64"/>
      <c r="M20" s="60">
        <f t="shared" si="0"/>
        <v>0</v>
      </c>
      <c r="N20" s="61">
        <f t="shared" si="1"/>
        <v>0</v>
      </c>
      <c r="O20" s="61">
        <v>0</v>
      </c>
    </row>
    <row r="21" spans="1:15" ht="15">
      <c r="A21" s="60" t="s">
        <v>58</v>
      </c>
      <c r="B21" s="60">
        <v>40</v>
      </c>
      <c r="C21" s="60">
        <v>40</v>
      </c>
      <c r="D21" s="60">
        <v>40</v>
      </c>
      <c r="E21" s="60">
        <v>40</v>
      </c>
      <c r="F21" s="60">
        <v>40</v>
      </c>
      <c r="G21" s="60">
        <v>40</v>
      </c>
      <c r="H21" s="60">
        <v>40</v>
      </c>
      <c r="I21" s="60">
        <v>40</v>
      </c>
      <c r="J21" s="60">
        <v>40</v>
      </c>
      <c r="K21" s="60">
        <v>40</v>
      </c>
      <c r="L21" s="60">
        <v>40</v>
      </c>
      <c r="M21" s="60">
        <f t="shared" si="0"/>
        <v>400</v>
      </c>
      <c r="N21" s="61">
        <f t="shared" si="1"/>
        <v>40</v>
      </c>
      <c r="O21" s="61">
        <f t="shared" si="2"/>
        <v>0</v>
      </c>
    </row>
    <row r="22" spans="1:15" ht="15">
      <c r="A22" s="60" t="s">
        <v>10</v>
      </c>
      <c r="B22" s="62">
        <v>60</v>
      </c>
      <c r="C22" s="60">
        <v>55</v>
      </c>
      <c r="D22" s="60">
        <v>63</v>
      </c>
      <c r="E22" s="60">
        <v>60</v>
      </c>
      <c r="F22" s="60">
        <v>60</v>
      </c>
      <c r="G22" s="62">
        <v>56</v>
      </c>
      <c r="H22" s="60">
        <v>61</v>
      </c>
      <c r="I22" s="60">
        <v>60</v>
      </c>
      <c r="J22" s="60">
        <v>59</v>
      </c>
      <c r="K22" s="60">
        <v>60</v>
      </c>
      <c r="L22" s="60">
        <v>69</v>
      </c>
      <c r="M22" s="60">
        <f t="shared" si="0"/>
        <v>603</v>
      </c>
      <c r="N22" s="106">
        <f t="shared" si="1"/>
        <v>60.3</v>
      </c>
      <c r="O22" s="61">
        <f t="shared" si="2"/>
        <v>0.4999999999999858</v>
      </c>
    </row>
    <row r="23" spans="1:15" ht="15">
      <c r="A23" s="60" t="s">
        <v>59</v>
      </c>
      <c r="B23" s="60">
        <v>30</v>
      </c>
      <c r="C23" s="60">
        <v>25</v>
      </c>
      <c r="D23" s="60">
        <v>44</v>
      </c>
      <c r="E23" s="60">
        <v>11</v>
      </c>
      <c r="F23" s="60">
        <v>34</v>
      </c>
      <c r="G23" s="60">
        <v>52</v>
      </c>
      <c r="H23" s="60">
        <v>68</v>
      </c>
      <c r="I23" s="60">
        <v>16</v>
      </c>
      <c r="J23" s="60">
        <v>11</v>
      </c>
      <c r="K23" s="60">
        <v>15</v>
      </c>
      <c r="L23" s="60">
        <v>52</v>
      </c>
      <c r="M23" s="60">
        <f t="shared" si="0"/>
        <v>328</v>
      </c>
      <c r="N23" s="61">
        <f t="shared" si="1"/>
        <v>32.8</v>
      </c>
      <c r="O23" s="61">
        <f t="shared" si="2"/>
        <v>9.333333333333329</v>
      </c>
    </row>
    <row r="24" spans="1:15" ht="15">
      <c r="A24" s="60" t="s">
        <v>60</v>
      </c>
      <c r="B24" s="60">
        <v>8</v>
      </c>
      <c r="C24" s="60">
        <v>42</v>
      </c>
      <c r="D24" s="60">
        <v>7</v>
      </c>
      <c r="E24" s="60"/>
      <c r="F24" s="60"/>
      <c r="G24" s="60"/>
      <c r="H24" s="60"/>
      <c r="I24" s="60"/>
      <c r="J24" s="60">
        <v>35</v>
      </c>
      <c r="K24" s="60"/>
      <c r="L24" s="60"/>
      <c r="M24" s="60">
        <f t="shared" si="0"/>
        <v>84</v>
      </c>
      <c r="N24" s="61">
        <f t="shared" si="1"/>
        <v>8.4</v>
      </c>
      <c r="O24" s="106">
        <f t="shared" si="2"/>
        <v>5</v>
      </c>
    </row>
    <row r="25" spans="1:15" ht="15">
      <c r="A25" s="60" t="s">
        <v>61</v>
      </c>
      <c r="B25" s="60">
        <v>25</v>
      </c>
      <c r="C25" s="60">
        <v>3</v>
      </c>
      <c r="D25" s="60">
        <v>25</v>
      </c>
      <c r="E25" s="60">
        <v>7</v>
      </c>
      <c r="F25" s="60">
        <v>35</v>
      </c>
      <c r="G25" s="60">
        <v>10</v>
      </c>
      <c r="H25" s="60"/>
      <c r="I25" s="60">
        <v>25</v>
      </c>
      <c r="J25" s="60">
        <v>23</v>
      </c>
      <c r="K25" s="60">
        <v>2</v>
      </c>
      <c r="L25" s="60">
        <v>33</v>
      </c>
      <c r="M25" s="62">
        <f t="shared" si="0"/>
        <v>163</v>
      </c>
      <c r="N25" s="61">
        <f t="shared" si="1"/>
        <v>16.3</v>
      </c>
      <c r="O25" s="106">
        <f t="shared" si="2"/>
        <v>-34.8</v>
      </c>
    </row>
    <row r="26" spans="1:15" ht="15">
      <c r="A26" s="60" t="s">
        <v>62</v>
      </c>
      <c r="B26" s="60">
        <v>3</v>
      </c>
      <c r="C26" s="60"/>
      <c r="D26" s="60">
        <v>7.5</v>
      </c>
      <c r="E26" s="60"/>
      <c r="F26" s="60">
        <v>7.5</v>
      </c>
      <c r="G26" s="60"/>
      <c r="H26" s="60"/>
      <c r="I26" s="60">
        <v>7.5</v>
      </c>
      <c r="J26" s="60"/>
      <c r="K26" s="60"/>
      <c r="L26" s="60">
        <v>7.5</v>
      </c>
      <c r="M26" s="60">
        <f t="shared" si="0"/>
        <v>30</v>
      </c>
      <c r="N26" s="61">
        <f t="shared" si="1"/>
        <v>3</v>
      </c>
      <c r="O26" s="61">
        <f t="shared" si="2"/>
        <v>0</v>
      </c>
    </row>
    <row r="27" spans="1:15" ht="15">
      <c r="A27" s="60" t="s">
        <v>63</v>
      </c>
      <c r="B27" s="62">
        <v>18</v>
      </c>
      <c r="C27" s="60">
        <v>25</v>
      </c>
      <c r="D27" s="12">
        <v>22</v>
      </c>
      <c r="E27" s="60">
        <v>17</v>
      </c>
      <c r="F27" s="60">
        <v>16</v>
      </c>
      <c r="G27" s="60">
        <v>17</v>
      </c>
      <c r="H27" s="60">
        <v>14</v>
      </c>
      <c r="I27" s="60">
        <v>19</v>
      </c>
      <c r="J27" s="60">
        <v>14</v>
      </c>
      <c r="K27" s="60">
        <v>17.5</v>
      </c>
      <c r="L27" s="60">
        <v>16</v>
      </c>
      <c r="M27" s="60">
        <f t="shared" si="0"/>
        <v>177.5</v>
      </c>
      <c r="N27" s="61">
        <f t="shared" si="1"/>
        <v>17.75</v>
      </c>
      <c r="O27" s="61">
        <f t="shared" si="2"/>
        <v>-1.3888888888888857</v>
      </c>
    </row>
    <row r="28" spans="1:15" ht="15">
      <c r="A28" s="60" t="s">
        <v>64</v>
      </c>
      <c r="B28" s="60">
        <v>9</v>
      </c>
      <c r="C28">
        <v>6</v>
      </c>
      <c r="D28" s="60">
        <v>2</v>
      </c>
      <c r="E28" s="60">
        <v>6</v>
      </c>
      <c r="F28" s="60">
        <v>5</v>
      </c>
      <c r="G28" s="60">
        <v>15</v>
      </c>
      <c r="H28" s="60">
        <v>14</v>
      </c>
      <c r="I28" s="60">
        <v>5</v>
      </c>
      <c r="J28" s="60">
        <v>8</v>
      </c>
      <c r="K28" s="60">
        <v>11</v>
      </c>
      <c r="L28" s="60">
        <v>16</v>
      </c>
      <c r="M28" s="60">
        <f t="shared" si="0"/>
        <v>88</v>
      </c>
      <c r="N28" s="61">
        <f t="shared" si="1"/>
        <v>8.8</v>
      </c>
      <c r="O28" s="106">
        <f t="shared" si="2"/>
        <v>-2.2222222222222143</v>
      </c>
    </row>
    <row r="29" spans="1:15" ht="15">
      <c r="A29" s="60" t="s">
        <v>65</v>
      </c>
      <c r="B29" s="60">
        <v>7</v>
      </c>
      <c r="C29" s="60"/>
      <c r="D29" s="60">
        <v>17</v>
      </c>
      <c r="E29" s="60"/>
      <c r="F29" s="60"/>
      <c r="G29" s="60">
        <v>18</v>
      </c>
      <c r="H29" s="60"/>
      <c r="I29" s="60">
        <v>17</v>
      </c>
      <c r="J29" s="60"/>
      <c r="K29" s="60"/>
      <c r="L29" s="60">
        <v>18</v>
      </c>
      <c r="M29" s="60">
        <f t="shared" si="0"/>
        <v>70</v>
      </c>
      <c r="N29" s="61">
        <f t="shared" si="1"/>
        <v>7</v>
      </c>
      <c r="O29" s="61">
        <f t="shared" si="2"/>
        <v>0</v>
      </c>
    </row>
    <row r="30" spans="1:15" ht="15">
      <c r="A30" s="60" t="s">
        <v>66</v>
      </c>
      <c r="B30" s="60">
        <v>0.5</v>
      </c>
      <c r="C30" s="60">
        <v>0.5</v>
      </c>
      <c r="D30" s="60">
        <v>0.5</v>
      </c>
      <c r="E30" s="60">
        <v>0.5</v>
      </c>
      <c r="F30" s="60">
        <v>0.7</v>
      </c>
      <c r="G30" s="60">
        <v>0.35</v>
      </c>
      <c r="H30" s="60">
        <v>0.7</v>
      </c>
      <c r="I30" s="60">
        <v>0.35</v>
      </c>
      <c r="J30" s="60">
        <v>0.35</v>
      </c>
      <c r="K30" s="60">
        <v>0.7</v>
      </c>
      <c r="L30" s="60">
        <v>0.35</v>
      </c>
      <c r="M30" s="60">
        <f t="shared" si="0"/>
        <v>5</v>
      </c>
      <c r="N30" s="61">
        <f t="shared" si="1"/>
        <v>0.5</v>
      </c>
      <c r="O30" s="61">
        <f t="shared" si="2"/>
        <v>0</v>
      </c>
    </row>
    <row r="31" spans="1:15" ht="15">
      <c r="A31" s="60" t="s">
        <v>67</v>
      </c>
      <c r="B31" s="60">
        <v>0.5</v>
      </c>
      <c r="C31" s="60"/>
      <c r="D31" s="60">
        <v>2.5</v>
      </c>
      <c r="E31" s="60"/>
      <c r="F31" s="60"/>
      <c r="G31" s="60"/>
      <c r="H31" s="60"/>
      <c r="I31" s="60"/>
      <c r="J31" s="60"/>
      <c r="K31" s="60">
        <v>2.5</v>
      </c>
      <c r="L31" s="60"/>
      <c r="M31" s="60">
        <f t="shared" si="0"/>
        <v>5</v>
      </c>
      <c r="N31" s="61">
        <f t="shared" si="1"/>
        <v>0.5</v>
      </c>
      <c r="O31" s="61">
        <f t="shared" si="2"/>
        <v>0</v>
      </c>
    </row>
    <row r="32" spans="1:15" ht="30.75" customHeight="1">
      <c r="A32" s="77" t="s">
        <v>68</v>
      </c>
      <c r="B32" s="78">
        <v>1</v>
      </c>
      <c r="C32" s="78">
        <v>2.5</v>
      </c>
      <c r="D32" s="78"/>
      <c r="E32" s="78"/>
      <c r="F32" s="78">
        <v>2.5</v>
      </c>
      <c r="G32" s="78"/>
      <c r="H32" s="78"/>
      <c r="I32" s="78">
        <v>2.5</v>
      </c>
      <c r="J32" s="78"/>
      <c r="K32" s="78"/>
      <c r="L32" s="78">
        <v>2.5</v>
      </c>
      <c r="M32" s="78">
        <f t="shared" si="0"/>
        <v>10</v>
      </c>
      <c r="N32" s="79">
        <f t="shared" si="1"/>
        <v>1</v>
      </c>
      <c r="O32" s="79">
        <f t="shared" si="2"/>
        <v>0</v>
      </c>
    </row>
    <row r="33" spans="1:15" ht="15">
      <c r="A33" s="60" t="s">
        <v>69</v>
      </c>
      <c r="B33" s="66">
        <v>0.4</v>
      </c>
      <c r="C33" s="66"/>
      <c r="D33" s="66"/>
      <c r="E33" s="66"/>
      <c r="F33" s="66">
        <v>2</v>
      </c>
      <c r="G33" s="66"/>
      <c r="H33" s="66"/>
      <c r="I33" s="66"/>
      <c r="J33" s="66"/>
      <c r="K33" s="66"/>
      <c r="L33" s="66">
        <v>2</v>
      </c>
      <c r="M33" s="60">
        <f t="shared" si="0"/>
        <v>4</v>
      </c>
      <c r="N33" s="61">
        <f t="shared" si="1"/>
        <v>0.4</v>
      </c>
      <c r="O33" s="61">
        <f t="shared" si="2"/>
        <v>0</v>
      </c>
    </row>
    <row r="34" spans="1:15" ht="15">
      <c r="A34" s="60" t="s">
        <v>70</v>
      </c>
      <c r="B34" s="60">
        <v>37</v>
      </c>
      <c r="C34" s="60">
        <v>30</v>
      </c>
      <c r="D34" s="60">
        <v>39</v>
      </c>
      <c r="E34" s="60">
        <v>32</v>
      </c>
      <c r="F34" s="60">
        <v>25</v>
      </c>
      <c r="G34" s="60">
        <v>20</v>
      </c>
      <c r="H34" s="60">
        <v>32</v>
      </c>
      <c r="I34" s="60">
        <v>38</v>
      </c>
      <c r="J34" s="60">
        <v>28</v>
      </c>
      <c r="K34" s="60">
        <v>36</v>
      </c>
      <c r="L34" s="60">
        <v>27</v>
      </c>
      <c r="M34" s="60">
        <f t="shared" si="0"/>
        <v>307</v>
      </c>
      <c r="N34" s="61">
        <f t="shared" si="1"/>
        <v>30.7</v>
      </c>
      <c r="O34" s="61">
        <f t="shared" si="2"/>
        <v>-17.02702702702703</v>
      </c>
    </row>
    <row r="35" spans="1:15" ht="15">
      <c r="A35" s="60" t="s">
        <v>71</v>
      </c>
      <c r="B35" s="60">
        <v>4</v>
      </c>
      <c r="C35" s="60">
        <v>4</v>
      </c>
      <c r="D35" s="60">
        <v>4</v>
      </c>
      <c r="E35" s="60">
        <v>4</v>
      </c>
      <c r="F35" s="60">
        <v>4</v>
      </c>
      <c r="G35" s="60">
        <v>4</v>
      </c>
      <c r="H35" s="60">
        <v>4</v>
      </c>
      <c r="I35" s="60">
        <v>4</v>
      </c>
      <c r="J35" s="60">
        <v>4</v>
      </c>
      <c r="K35" s="60">
        <v>4</v>
      </c>
      <c r="L35" s="60">
        <v>4</v>
      </c>
      <c r="M35" s="60">
        <f t="shared" si="0"/>
        <v>40</v>
      </c>
      <c r="N35" s="61">
        <f t="shared" si="1"/>
        <v>4</v>
      </c>
      <c r="O35" s="61">
        <f t="shared" si="2"/>
        <v>0</v>
      </c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75" top="0.48" bottom="1" header="0.6" footer="0.5"/>
  <pageSetup orientation="landscape" paperSize="9" scale="80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E10"/>
  <sheetViews>
    <sheetView showGridLines="0" tabSelected="1" zoomScalePageLayoutView="0" workbookViewId="0" topLeftCell="A13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83"/>
      <c r="C1" s="184"/>
      <c r="D1" s="189"/>
      <c r="E1" s="189"/>
    </row>
    <row r="2" spans="2:5" ht="12.75">
      <c r="B2" s="183"/>
      <c r="C2" s="184"/>
      <c r="D2" s="189"/>
      <c r="E2" s="189"/>
    </row>
    <row r="3" spans="2:5" ht="12.75">
      <c r="B3" s="185"/>
      <c r="C3" s="185"/>
      <c r="D3" s="190"/>
      <c r="E3" s="190"/>
    </row>
    <row r="4" spans="2:5" ht="12.75">
      <c r="B4" s="186"/>
      <c r="C4" s="185"/>
      <c r="D4" s="190"/>
      <c r="E4" s="190"/>
    </row>
    <row r="5" spans="2:5" ht="12.75">
      <c r="B5" s="185"/>
      <c r="C5" s="185"/>
      <c r="D5" s="190"/>
      <c r="E5" s="190"/>
    </row>
    <row r="6" spans="2:5" ht="12.75">
      <c r="B6" s="183"/>
      <c r="C6" s="184"/>
      <c r="D6" s="189"/>
      <c r="E6" s="191"/>
    </row>
    <row r="7" spans="2:5" ht="13.5" thickBot="1">
      <c r="B7" s="185"/>
      <c r="C7" s="185"/>
      <c r="D7" s="190"/>
      <c r="E7" s="190"/>
    </row>
    <row r="8" spans="2:5" ht="13.5" thickBot="1">
      <c r="B8" s="187"/>
      <c r="C8" s="188"/>
      <c r="D8" s="192"/>
      <c r="E8" s="193"/>
    </row>
    <row r="9" spans="2:5" ht="12.75">
      <c r="B9" s="185"/>
      <c r="C9" s="185"/>
      <c r="D9" s="190"/>
      <c r="E9" s="190"/>
    </row>
    <row r="10" spans="2:5" ht="12.75">
      <c r="B10" s="185"/>
      <c r="C10" s="185"/>
      <c r="D10" s="190"/>
      <c r="E10" s="19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A1">
      <selection activeCell="B19" sqref="B19"/>
    </sheetView>
  </sheetViews>
  <sheetFormatPr defaultColWidth="9.140625" defaultRowHeight="12.75"/>
  <cols>
    <col min="1" max="1" width="11.421875" style="0" customWidth="1"/>
    <col min="2" max="2" width="52.8515625" style="0" customWidth="1"/>
    <col min="3" max="3" width="20.00390625" style="0" customWidth="1"/>
    <col min="4" max="5" width="8.421875" style="0" customWidth="1"/>
    <col min="6" max="6" width="7.421875" style="0" customWidth="1"/>
    <col min="7" max="7" width="8.140625" style="0" customWidth="1"/>
    <col min="8" max="8" width="29.140625" style="0" customWidth="1"/>
    <col min="9" max="9" width="16.0039062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12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25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3.25" customHeight="1">
      <c r="A6" s="203" t="s">
        <v>3</v>
      </c>
      <c r="B6" s="206" t="s">
        <v>7</v>
      </c>
      <c r="C6" s="206" t="s">
        <v>104</v>
      </c>
      <c r="D6" s="213" t="s">
        <v>8</v>
      </c>
      <c r="E6" s="213"/>
      <c r="F6" s="213"/>
      <c r="G6" s="213"/>
      <c r="H6" s="209" t="s">
        <v>2</v>
      </c>
      <c r="I6" s="213" t="s">
        <v>91</v>
      </c>
    </row>
    <row r="7" spans="1:9" ht="23.25" customHeight="1">
      <c r="A7" s="204"/>
      <c r="B7" s="207"/>
      <c r="C7" s="207"/>
      <c r="D7" s="214" t="s">
        <v>4</v>
      </c>
      <c r="E7" s="215"/>
      <c r="F7" s="216" t="s">
        <v>5</v>
      </c>
      <c r="G7" s="216" t="s">
        <v>6</v>
      </c>
      <c r="H7" s="209"/>
      <c r="I7" s="213"/>
    </row>
    <row r="8" spans="1:9" ht="24" customHeight="1">
      <c r="A8" s="205"/>
      <c r="B8" s="208"/>
      <c r="C8" s="205"/>
      <c r="D8" s="138" t="s">
        <v>121</v>
      </c>
      <c r="E8" s="137" t="s">
        <v>122</v>
      </c>
      <c r="F8" s="217"/>
      <c r="G8" s="217"/>
      <c r="H8" s="209"/>
      <c r="I8" s="218"/>
    </row>
    <row r="9" spans="1:9" ht="15.75">
      <c r="A9" s="131"/>
      <c r="B9" s="30" t="s">
        <v>144</v>
      </c>
      <c r="C9" s="17"/>
      <c r="D9" s="21"/>
      <c r="E9" s="21"/>
      <c r="F9" s="21"/>
      <c r="G9" s="21"/>
      <c r="H9" s="24"/>
      <c r="I9" s="3"/>
    </row>
    <row r="10" spans="1:9" ht="15.75">
      <c r="A10" s="85">
        <v>1</v>
      </c>
      <c r="B10" s="20" t="s">
        <v>109</v>
      </c>
      <c r="C10" s="22" t="s">
        <v>168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s="76" customFormat="1" ht="15.75" customHeight="1">
      <c r="A11" s="90">
        <v>94</v>
      </c>
      <c r="B11" s="19" t="s">
        <v>204</v>
      </c>
      <c r="C11" s="22">
        <v>120</v>
      </c>
      <c r="D11" s="22">
        <v>5.41</v>
      </c>
      <c r="E11" s="70">
        <v>0.03</v>
      </c>
      <c r="F11" s="22">
        <v>8.34</v>
      </c>
      <c r="G11" s="22">
        <v>20.69</v>
      </c>
      <c r="H11" s="22">
        <v>179.95</v>
      </c>
      <c r="I11" s="22">
        <v>0.72</v>
      </c>
    </row>
    <row r="12" spans="1:9" ht="15.75">
      <c r="A12" s="85">
        <v>392</v>
      </c>
      <c r="B12" s="19" t="s">
        <v>188</v>
      </c>
      <c r="C12" s="22" t="s">
        <v>34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5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6"/>
      <c r="B14" s="41"/>
      <c r="C14" s="107" t="s">
        <v>160</v>
      </c>
      <c r="D14" s="43">
        <f aca="true" t="shared" si="0" ref="D14:I14">SUM(D10:D13)</f>
        <v>6.680000000000001</v>
      </c>
      <c r="E14" s="43">
        <f t="shared" si="0"/>
        <v>0.07</v>
      </c>
      <c r="F14" s="43">
        <f t="shared" si="0"/>
        <v>12.129999999999999</v>
      </c>
      <c r="G14" s="43">
        <f t="shared" si="0"/>
        <v>34.99</v>
      </c>
      <c r="H14" s="43">
        <f t="shared" si="0"/>
        <v>275.95</v>
      </c>
      <c r="I14" s="43">
        <f t="shared" si="0"/>
        <v>0.74</v>
      </c>
    </row>
    <row r="15" spans="1:9" ht="15.75">
      <c r="A15" s="116"/>
      <c r="B15" s="30" t="s">
        <v>86</v>
      </c>
      <c r="C15" s="26"/>
      <c r="D15" s="43"/>
      <c r="E15" s="43"/>
      <c r="F15" s="43"/>
      <c r="G15" s="43"/>
      <c r="H15" s="99"/>
      <c r="I15" s="53"/>
    </row>
    <row r="16" spans="1:9" s="73" customFormat="1" ht="15.75">
      <c r="A16" s="147">
        <v>399</v>
      </c>
      <c r="B16" s="20" t="s">
        <v>76</v>
      </c>
      <c r="C16" s="53">
        <v>80</v>
      </c>
      <c r="D16" s="53">
        <v>0.5</v>
      </c>
      <c r="E16" s="53">
        <v>0</v>
      </c>
      <c r="F16" s="53">
        <v>0</v>
      </c>
      <c r="G16" s="53">
        <v>12.7</v>
      </c>
      <c r="H16" s="100">
        <v>52.67</v>
      </c>
      <c r="I16" s="53">
        <v>4</v>
      </c>
    </row>
    <row r="17" spans="1:9" ht="15.75">
      <c r="A17" s="114"/>
      <c r="B17" s="29" t="s">
        <v>89</v>
      </c>
      <c r="C17" s="27"/>
      <c r="D17" s="27"/>
      <c r="E17" s="27"/>
      <c r="F17" s="27"/>
      <c r="G17" s="27"/>
      <c r="H17" s="44"/>
      <c r="I17" s="22"/>
    </row>
    <row r="18" spans="1:9" ht="15.75" customHeight="1">
      <c r="A18" s="148">
        <v>20</v>
      </c>
      <c r="B18" s="74" t="s">
        <v>165</v>
      </c>
      <c r="C18" s="15">
        <v>45</v>
      </c>
      <c r="D18" s="15">
        <v>0.63</v>
      </c>
      <c r="E18" s="15">
        <v>0</v>
      </c>
      <c r="F18" s="15">
        <v>2.28</v>
      </c>
      <c r="G18" s="15">
        <v>4.06</v>
      </c>
      <c r="H18" s="15">
        <v>39.33</v>
      </c>
      <c r="I18" s="15">
        <v>14.6</v>
      </c>
    </row>
    <row r="19" spans="1:9" s="76" customFormat="1" ht="17.25" customHeight="1">
      <c r="A19" s="149">
        <v>36</v>
      </c>
      <c r="B19" s="178" t="s">
        <v>210</v>
      </c>
      <c r="C19" s="103">
        <v>200</v>
      </c>
      <c r="D19" s="17">
        <v>3.8</v>
      </c>
      <c r="E19" s="17">
        <v>0.12</v>
      </c>
      <c r="F19" s="17">
        <v>0.54</v>
      </c>
      <c r="G19" s="17">
        <v>14.52</v>
      </c>
      <c r="H19" s="24">
        <v>85.64</v>
      </c>
      <c r="I19" s="15">
        <v>2.96</v>
      </c>
    </row>
    <row r="20" spans="1:9" ht="15.75">
      <c r="A20" s="85">
        <v>282</v>
      </c>
      <c r="B20" s="178" t="s">
        <v>139</v>
      </c>
      <c r="C20" s="22">
        <v>160</v>
      </c>
      <c r="D20" s="22">
        <v>10.42</v>
      </c>
      <c r="E20" s="22">
        <v>8.72</v>
      </c>
      <c r="F20" s="22">
        <v>7.86</v>
      </c>
      <c r="G20" s="22">
        <v>10.47</v>
      </c>
      <c r="H20" s="23">
        <v>154</v>
      </c>
      <c r="I20" s="22" t="s">
        <v>9</v>
      </c>
    </row>
    <row r="21" spans="1:9" ht="15.75" customHeight="1">
      <c r="A21" s="180" t="s">
        <v>189</v>
      </c>
      <c r="B21" s="179"/>
      <c r="C21" s="22">
        <v>180</v>
      </c>
      <c r="D21" s="84">
        <v>3.05</v>
      </c>
      <c r="E21" s="84">
        <v>0</v>
      </c>
      <c r="F21" s="22">
        <v>3.34</v>
      </c>
      <c r="G21" s="22">
        <v>13.68</v>
      </c>
      <c r="H21" s="23">
        <v>97</v>
      </c>
      <c r="I21" s="22">
        <v>0</v>
      </c>
    </row>
    <row r="22" spans="1:9" s="76" customFormat="1" ht="15" customHeight="1">
      <c r="A22" s="148">
        <v>379</v>
      </c>
      <c r="B22" s="74" t="s">
        <v>167</v>
      </c>
      <c r="C22" s="83">
        <v>150</v>
      </c>
      <c r="D22" s="15">
        <v>0.13</v>
      </c>
      <c r="E22" s="15">
        <v>0</v>
      </c>
      <c r="F22" s="15">
        <v>0.06</v>
      </c>
      <c r="G22" s="15">
        <v>20.13</v>
      </c>
      <c r="H22" s="83">
        <v>81.6</v>
      </c>
      <c r="I22" s="15">
        <v>18.3</v>
      </c>
    </row>
    <row r="23" spans="1:9" ht="17.25" customHeight="1">
      <c r="A23" s="85"/>
      <c r="B23" s="19" t="s">
        <v>11</v>
      </c>
      <c r="C23" s="23">
        <v>40</v>
      </c>
      <c r="D23" s="22">
        <v>2.8</v>
      </c>
      <c r="E23" s="22">
        <v>0</v>
      </c>
      <c r="F23" s="22">
        <v>0.44</v>
      </c>
      <c r="G23" s="23">
        <v>16.12</v>
      </c>
      <c r="H23" s="23">
        <v>77.2</v>
      </c>
      <c r="I23" s="22" t="s">
        <v>9</v>
      </c>
    </row>
    <row r="24" spans="1:9" ht="15.75">
      <c r="A24" s="123"/>
      <c r="B24" s="40"/>
      <c r="C24" s="108" t="s">
        <v>116</v>
      </c>
      <c r="D24" s="43">
        <f aca="true" t="shared" si="1" ref="D24:I24">SUM(D18:D23)</f>
        <v>20.83</v>
      </c>
      <c r="E24" s="43">
        <f t="shared" si="1"/>
        <v>8.84</v>
      </c>
      <c r="F24" s="43">
        <f t="shared" si="1"/>
        <v>14.52</v>
      </c>
      <c r="G24" s="43">
        <f t="shared" si="1"/>
        <v>78.98</v>
      </c>
      <c r="H24" s="43">
        <f t="shared" si="1"/>
        <v>534.7700000000001</v>
      </c>
      <c r="I24" s="43">
        <f t="shared" si="1"/>
        <v>35.86</v>
      </c>
    </row>
    <row r="25" spans="1:9" ht="15.75">
      <c r="A25" s="124"/>
      <c r="C25" s="109"/>
      <c r="D25" s="43"/>
      <c r="E25" s="43"/>
      <c r="F25" s="43"/>
      <c r="G25" s="43"/>
      <c r="H25" s="43"/>
      <c r="I25" s="43"/>
    </row>
    <row r="26" spans="1:9" ht="15.75">
      <c r="A26" s="85"/>
      <c r="B26" s="47" t="s">
        <v>145</v>
      </c>
      <c r="C26" s="22"/>
      <c r="D26" s="28"/>
      <c r="E26" s="28"/>
      <c r="F26" s="27"/>
      <c r="G26" s="44"/>
      <c r="H26" s="44"/>
      <c r="I26" s="22"/>
    </row>
    <row r="27" spans="1:9" ht="15.75">
      <c r="A27" s="85">
        <v>230</v>
      </c>
      <c r="B27" s="19" t="s">
        <v>26</v>
      </c>
      <c r="C27" s="23">
        <v>90</v>
      </c>
      <c r="D27" s="22">
        <v>13.35</v>
      </c>
      <c r="E27" s="22">
        <v>12.07</v>
      </c>
      <c r="F27" s="22">
        <v>10.02</v>
      </c>
      <c r="G27" s="22">
        <v>13.78</v>
      </c>
      <c r="H27" s="23">
        <v>199.5</v>
      </c>
      <c r="I27" s="22">
        <v>0.18</v>
      </c>
    </row>
    <row r="28" spans="1:9" ht="15.75">
      <c r="A28" s="90" t="s">
        <v>28</v>
      </c>
      <c r="B28" s="19" t="s">
        <v>27</v>
      </c>
      <c r="C28" s="23">
        <v>30</v>
      </c>
      <c r="D28" s="22">
        <v>1.83</v>
      </c>
      <c r="E28" s="22">
        <v>0.31</v>
      </c>
      <c r="F28" s="22">
        <v>2.76</v>
      </c>
      <c r="G28" s="22">
        <v>3.96</v>
      </c>
      <c r="H28" s="23">
        <v>66.81</v>
      </c>
      <c r="I28" s="22">
        <v>0.13</v>
      </c>
    </row>
    <row r="29" spans="1:9" ht="15.75">
      <c r="A29" s="116">
        <v>397</v>
      </c>
      <c r="B29" s="41" t="s">
        <v>29</v>
      </c>
      <c r="C29" s="26">
        <v>150</v>
      </c>
      <c r="D29" s="26">
        <v>3.15</v>
      </c>
      <c r="E29" s="26">
        <v>2.67</v>
      </c>
      <c r="F29" s="26">
        <v>2.72</v>
      </c>
      <c r="G29" s="42">
        <v>12.96</v>
      </c>
      <c r="H29" s="26">
        <v>100</v>
      </c>
      <c r="I29" s="22">
        <v>1.2</v>
      </c>
    </row>
    <row r="30" spans="1:9" ht="15.75">
      <c r="A30" s="116"/>
      <c r="B30" s="20" t="s">
        <v>35</v>
      </c>
      <c r="C30" s="22">
        <v>25</v>
      </c>
      <c r="D30" s="22">
        <v>1.85</v>
      </c>
      <c r="E30" s="22">
        <v>0</v>
      </c>
      <c r="F30" s="22">
        <v>0.73</v>
      </c>
      <c r="G30" s="22">
        <v>12.85</v>
      </c>
      <c r="H30" s="23">
        <v>62.5</v>
      </c>
      <c r="I30" s="22" t="s">
        <v>9</v>
      </c>
    </row>
    <row r="31" spans="1:9" ht="15.75">
      <c r="A31" s="125">
        <v>368</v>
      </c>
      <c r="B31" s="40" t="s">
        <v>78</v>
      </c>
      <c r="C31" s="42">
        <v>100</v>
      </c>
      <c r="D31" s="26">
        <v>0.38</v>
      </c>
      <c r="E31" s="26">
        <v>0</v>
      </c>
      <c r="F31" s="26">
        <v>0.38</v>
      </c>
      <c r="G31" s="26">
        <v>9.31</v>
      </c>
      <c r="H31" s="42">
        <v>41.8</v>
      </c>
      <c r="I31" s="26">
        <v>9.5</v>
      </c>
    </row>
    <row r="33" spans="1:9" ht="15.75">
      <c r="A33" s="125"/>
      <c r="B33" s="40"/>
      <c r="C33" s="42"/>
      <c r="D33" s="26"/>
      <c r="E33" s="26"/>
      <c r="F33" s="26"/>
      <c r="G33" s="26"/>
      <c r="H33" s="42"/>
      <c r="I33" s="26"/>
    </row>
    <row r="34" spans="1:12" ht="15.75">
      <c r="A34" s="125"/>
      <c r="B34" s="40"/>
      <c r="C34" s="108">
        <v>395</v>
      </c>
      <c r="D34" s="46">
        <f aca="true" t="shared" si="2" ref="D34:I34">SUM(D27:D31)</f>
        <v>20.56</v>
      </c>
      <c r="E34" s="46">
        <f t="shared" si="2"/>
        <v>15.05</v>
      </c>
      <c r="F34" s="46">
        <f t="shared" si="2"/>
        <v>16.61</v>
      </c>
      <c r="G34" s="46">
        <f t="shared" si="2"/>
        <v>52.86</v>
      </c>
      <c r="H34" s="46">
        <f t="shared" si="2"/>
        <v>470.61</v>
      </c>
      <c r="I34" s="46">
        <f t="shared" si="2"/>
        <v>11.01</v>
      </c>
      <c r="J34" s="14"/>
      <c r="K34" s="14"/>
      <c r="L34" s="14"/>
    </row>
    <row r="35" spans="1:9" ht="15.75" customHeight="1">
      <c r="A35" s="32"/>
      <c r="B35" s="39" t="s">
        <v>94</v>
      </c>
      <c r="C35" s="100">
        <v>1432</v>
      </c>
      <c r="D35" s="56">
        <f aca="true" t="shared" si="3" ref="D35:I35">D34+D25+D24+D16+D14</f>
        <v>48.57</v>
      </c>
      <c r="E35" s="56">
        <f t="shared" si="3"/>
        <v>23.96</v>
      </c>
      <c r="F35" s="56">
        <f t="shared" si="3"/>
        <v>43.26</v>
      </c>
      <c r="G35" s="56">
        <f t="shared" si="3"/>
        <v>179.53</v>
      </c>
      <c r="H35" s="56">
        <f t="shared" si="3"/>
        <v>1334.0000000000002</v>
      </c>
      <c r="I35" s="56">
        <f t="shared" si="3"/>
        <v>51.61</v>
      </c>
    </row>
    <row r="36" spans="1:9" ht="18" customHeight="1">
      <c r="A36" s="19"/>
      <c r="B36" s="39" t="s">
        <v>24</v>
      </c>
      <c r="C36" s="39"/>
      <c r="D36" s="10">
        <v>42</v>
      </c>
      <c r="E36" s="8"/>
      <c r="F36" s="10">
        <v>47</v>
      </c>
      <c r="G36" s="10">
        <v>203</v>
      </c>
      <c r="H36" s="10">
        <v>1400</v>
      </c>
      <c r="I36" s="10">
        <v>45</v>
      </c>
    </row>
    <row r="37" spans="1:9" ht="15.75">
      <c r="A37" s="19"/>
      <c r="B37" s="5" t="s">
        <v>20</v>
      </c>
      <c r="C37" s="8"/>
      <c r="D37" s="9">
        <f>D35/D36*100-100</f>
        <v>15.642857142857139</v>
      </c>
      <c r="E37" s="8"/>
      <c r="F37" s="9">
        <f>F35/F36*100-100</f>
        <v>-7.957446808510639</v>
      </c>
      <c r="G37" s="9">
        <f>G35/G36*100-100</f>
        <v>-11.5615763546798</v>
      </c>
      <c r="H37" s="9">
        <f>H35/H36*100-100</f>
        <v>-4.714285714285694</v>
      </c>
      <c r="I37" s="9">
        <f>I35/I36*100-100</f>
        <v>14.688888888888883</v>
      </c>
    </row>
    <row r="38" spans="1:9" ht="15.75">
      <c r="A38" s="19"/>
      <c r="B38" s="31" t="s">
        <v>124</v>
      </c>
      <c r="C38" s="8"/>
      <c r="D38" s="9"/>
      <c r="E38" s="174">
        <v>0.604</v>
      </c>
      <c r="F38" s="9"/>
      <c r="G38" s="9"/>
      <c r="H38" s="9"/>
      <c r="I38" s="9"/>
    </row>
    <row r="39" spans="1:9" ht="15.75">
      <c r="A39" s="8"/>
      <c r="B39" s="5" t="s">
        <v>85</v>
      </c>
      <c r="C39" s="8"/>
      <c r="D39" s="57">
        <v>1</v>
      </c>
      <c r="E39" s="57"/>
      <c r="F39" s="102">
        <v>1</v>
      </c>
      <c r="G39" s="102">
        <f>G35/D35</f>
        <v>3.6963145974881613</v>
      </c>
      <c r="H39" s="8"/>
      <c r="I39" s="8"/>
    </row>
    <row r="40" spans="1:9" ht="31.5">
      <c r="A40" s="8"/>
      <c r="B40" s="117" t="s">
        <v>128</v>
      </c>
      <c r="C40" s="8"/>
      <c r="D40" s="57">
        <v>15</v>
      </c>
      <c r="E40" s="57"/>
      <c r="F40" s="102">
        <v>32</v>
      </c>
      <c r="G40" s="102">
        <v>53</v>
      </c>
      <c r="H40" s="8"/>
      <c r="I40" s="8"/>
    </row>
    <row r="41" ht="12.75">
      <c r="B41" s="119" t="s">
        <v>114</v>
      </c>
    </row>
    <row r="43" spans="2:3" ht="15.75">
      <c r="B43" s="86"/>
      <c r="C43" s="91"/>
    </row>
    <row r="44" spans="2:3" ht="15.75">
      <c r="B44" s="86"/>
      <c r="C44" s="91"/>
    </row>
    <row r="45" spans="2:3" ht="15.75">
      <c r="B45" s="86"/>
      <c r="C45" s="91"/>
    </row>
    <row r="46" spans="2:3" ht="15.75">
      <c r="B46" s="86"/>
      <c r="C46" s="91"/>
    </row>
    <row r="47" spans="2:3" ht="15.75">
      <c r="B47" s="86"/>
      <c r="C47" s="91"/>
    </row>
    <row r="49" spans="2:3" ht="15.75">
      <c r="B49" s="86"/>
      <c r="C49" s="88"/>
    </row>
    <row r="50" spans="2:3" ht="15.75">
      <c r="B50" s="86"/>
      <c r="C50" s="88"/>
    </row>
    <row r="51" spans="2:3" ht="15.75">
      <c r="B51" s="86"/>
      <c r="C51" s="8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874015748031497" right="0.5905511811023623" top="0.54" bottom="0.51" header="0.5118110236220472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50"/>
  <sheetViews>
    <sheetView zoomScale="90" zoomScaleNormal="90" zoomScalePageLayoutView="0" workbookViewId="0" topLeftCell="A1">
      <selection activeCell="B21" sqref="B21"/>
    </sheetView>
  </sheetViews>
  <sheetFormatPr defaultColWidth="9.140625" defaultRowHeight="12.75"/>
  <cols>
    <col min="1" max="1" width="14.57421875" style="0" customWidth="1"/>
    <col min="2" max="2" width="47.140625" style="0" customWidth="1"/>
    <col min="3" max="3" width="19.140625" style="0" customWidth="1"/>
    <col min="4" max="4" width="7.7109375" style="0" customWidth="1"/>
    <col min="5" max="5" width="9.7109375" style="0" customWidth="1"/>
    <col min="6" max="6" width="7.57421875" style="0" customWidth="1"/>
    <col min="7" max="7" width="7.7109375" style="0" customWidth="1"/>
    <col min="8" max="8" width="29.00390625" style="0" customWidth="1"/>
    <col min="9" max="9" width="17.710937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14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203" t="s">
        <v>3</v>
      </c>
      <c r="B6" s="206" t="s">
        <v>7</v>
      </c>
      <c r="C6" s="206" t="s">
        <v>92</v>
      </c>
      <c r="D6" s="213" t="s">
        <v>8</v>
      </c>
      <c r="E6" s="213"/>
      <c r="F6" s="213"/>
      <c r="G6" s="213"/>
      <c r="H6" s="219" t="s">
        <v>2</v>
      </c>
      <c r="I6" s="213" t="s">
        <v>91</v>
      </c>
    </row>
    <row r="7" spans="1:9" ht="21.75" customHeight="1">
      <c r="A7" s="204"/>
      <c r="B7" s="207"/>
      <c r="C7" s="207"/>
      <c r="D7" s="214" t="s">
        <v>4</v>
      </c>
      <c r="E7" s="215"/>
      <c r="F7" s="216" t="s">
        <v>5</v>
      </c>
      <c r="G7" s="216" t="s">
        <v>6</v>
      </c>
      <c r="H7" s="220"/>
      <c r="I7" s="213"/>
    </row>
    <row r="8" spans="1:9" ht="30" customHeight="1">
      <c r="A8" s="205"/>
      <c r="B8" s="208"/>
      <c r="C8" s="205"/>
      <c r="D8" s="138" t="s">
        <v>121</v>
      </c>
      <c r="E8" s="137" t="s">
        <v>122</v>
      </c>
      <c r="F8" s="217"/>
      <c r="G8" s="217"/>
      <c r="H8" s="221"/>
      <c r="I8" s="218"/>
    </row>
    <row r="9" spans="1:9" ht="15.75">
      <c r="A9" s="131"/>
      <c r="B9" s="30" t="s">
        <v>118</v>
      </c>
      <c r="C9" s="17"/>
      <c r="D9" s="21"/>
      <c r="E9" s="21"/>
      <c r="F9" s="21"/>
      <c r="G9" s="21"/>
      <c r="H9" s="24"/>
      <c r="I9" s="21"/>
    </row>
    <row r="10" spans="1:9" ht="15.75">
      <c r="A10" s="85">
        <v>1</v>
      </c>
      <c r="B10" s="20" t="s">
        <v>109</v>
      </c>
      <c r="C10" s="22" t="s">
        <v>168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90">
        <v>94</v>
      </c>
      <c r="B11" s="19" t="s">
        <v>136</v>
      </c>
      <c r="C11" s="22">
        <v>120</v>
      </c>
      <c r="D11" s="22">
        <v>5.37</v>
      </c>
      <c r="E11" s="22">
        <v>3.59</v>
      </c>
      <c r="F11" s="22">
        <v>4.93</v>
      </c>
      <c r="G11" s="22">
        <v>15.37</v>
      </c>
      <c r="H11" s="22">
        <v>127.44</v>
      </c>
      <c r="I11" s="22">
        <v>0.82</v>
      </c>
    </row>
    <row r="12" spans="1:9" ht="15.75">
      <c r="A12" s="85">
        <v>394</v>
      </c>
      <c r="B12" s="19" t="s">
        <v>188</v>
      </c>
      <c r="C12" s="22" t="s">
        <v>34</v>
      </c>
      <c r="D12" s="22">
        <v>2.83</v>
      </c>
      <c r="E12" s="22">
        <v>2.78</v>
      </c>
      <c r="F12" s="22">
        <v>2.49</v>
      </c>
      <c r="G12" s="22">
        <v>12.06</v>
      </c>
      <c r="H12" s="23">
        <v>82.13</v>
      </c>
      <c r="I12" s="22">
        <v>1.24</v>
      </c>
    </row>
    <row r="13" spans="1:9" ht="15.75">
      <c r="A13" s="11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5"/>
      <c r="B14" s="41"/>
      <c r="C14" s="158">
        <v>372</v>
      </c>
      <c r="D14" s="43">
        <f aca="true" t="shared" si="0" ref="D14:I14">SUM(D10:D13)</f>
        <v>9.43</v>
      </c>
      <c r="E14" s="43">
        <f t="shared" si="0"/>
        <v>6.41</v>
      </c>
      <c r="F14" s="43">
        <f t="shared" si="0"/>
        <v>11.2</v>
      </c>
      <c r="G14" s="43">
        <f t="shared" si="0"/>
        <v>34.74</v>
      </c>
      <c r="H14" s="43">
        <f t="shared" si="0"/>
        <v>277.57</v>
      </c>
      <c r="I14" s="43">
        <f t="shared" si="0"/>
        <v>2.06</v>
      </c>
    </row>
    <row r="15" spans="1:9" ht="15.75">
      <c r="A15" s="115"/>
      <c r="B15" s="30" t="s">
        <v>88</v>
      </c>
      <c r="C15" s="26"/>
      <c r="D15" s="43"/>
      <c r="E15" s="43"/>
      <c r="F15" s="43"/>
      <c r="G15" s="43"/>
      <c r="H15" s="43"/>
      <c r="I15" s="43"/>
    </row>
    <row r="16" spans="1:9" ht="15.75">
      <c r="A16" s="147">
        <v>399</v>
      </c>
      <c r="B16" s="55" t="s">
        <v>36</v>
      </c>
      <c r="C16" s="53">
        <v>80</v>
      </c>
      <c r="D16" s="53">
        <v>0.5</v>
      </c>
      <c r="E16" s="53">
        <v>0</v>
      </c>
      <c r="F16" s="53">
        <v>0</v>
      </c>
      <c r="G16" s="53">
        <v>10.1</v>
      </c>
      <c r="H16" s="53">
        <v>42.67</v>
      </c>
      <c r="I16" s="93">
        <v>2</v>
      </c>
    </row>
    <row r="17" spans="1:9" ht="15.75">
      <c r="A17" s="113"/>
      <c r="B17" s="29" t="s">
        <v>105</v>
      </c>
      <c r="C17" s="51"/>
      <c r="D17" s="33"/>
      <c r="E17" s="33"/>
      <c r="F17" s="33"/>
      <c r="G17" s="58"/>
      <c r="H17" s="8"/>
      <c r="I17" s="8"/>
    </row>
    <row r="18" spans="1:9" ht="16.5" customHeight="1">
      <c r="A18" s="148">
        <v>19</v>
      </c>
      <c r="B18" s="74" t="s">
        <v>169</v>
      </c>
      <c r="C18" s="15">
        <v>45</v>
      </c>
      <c r="D18" s="15">
        <v>3.06</v>
      </c>
      <c r="E18" s="15">
        <v>0</v>
      </c>
      <c r="F18" s="15">
        <v>4.8</v>
      </c>
      <c r="G18" s="15">
        <v>20.44</v>
      </c>
      <c r="H18" s="15">
        <v>37.25</v>
      </c>
      <c r="I18" s="15">
        <v>18.16</v>
      </c>
    </row>
    <row r="19" spans="1:9" ht="15.75">
      <c r="A19" s="85">
        <v>57</v>
      </c>
      <c r="B19" s="19" t="s">
        <v>146</v>
      </c>
      <c r="C19" s="22" t="s">
        <v>115</v>
      </c>
      <c r="D19" s="22">
        <v>1.63</v>
      </c>
      <c r="E19" s="22">
        <v>0</v>
      </c>
      <c r="F19" s="22">
        <v>4</v>
      </c>
      <c r="G19" s="23">
        <v>11.29</v>
      </c>
      <c r="H19" s="22">
        <v>87.8</v>
      </c>
      <c r="I19" s="22">
        <v>7.03</v>
      </c>
    </row>
    <row r="20" spans="1:9" ht="16.5" thickBot="1">
      <c r="A20" s="85">
        <v>125</v>
      </c>
      <c r="B20" s="19" t="s">
        <v>134</v>
      </c>
      <c r="C20" s="22">
        <v>120</v>
      </c>
      <c r="D20" s="22">
        <v>1.6</v>
      </c>
      <c r="E20" s="22">
        <v>1.64</v>
      </c>
      <c r="F20" s="22">
        <v>2.71</v>
      </c>
      <c r="G20" s="22">
        <v>10.93</v>
      </c>
      <c r="H20" s="22">
        <v>95.33</v>
      </c>
      <c r="I20" s="22">
        <v>11.2</v>
      </c>
    </row>
    <row r="21" spans="1:9" ht="16.5" customHeight="1" thickBot="1">
      <c r="A21" s="90">
        <v>301</v>
      </c>
      <c r="B21" s="201" t="s">
        <v>203</v>
      </c>
      <c r="C21" s="22">
        <v>90</v>
      </c>
      <c r="D21" s="165">
        <v>6.629</v>
      </c>
      <c r="E21" s="165">
        <v>6.629</v>
      </c>
      <c r="F21" s="166">
        <v>3.479</v>
      </c>
      <c r="G21" s="166">
        <v>3.087</v>
      </c>
      <c r="H21" s="166">
        <v>70.028</v>
      </c>
      <c r="I21" s="166">
        <v>3.024</v>
      </c>
    </row>
    <row r="22" spans="1:9" ht="15.75">
      <c r="A22" s="127">
        <v>376</v>
      </c>
      <c r="B22" s="19" t="s">
        <v>23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85"/>
      <c r="B23" s="19" t="s">
        <v>11</v>
      </c>
      <c r="C23" s="23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5"/>
      <c r="B24" s="18"/>
      <c r="C24" s="157">
        <v>589</v>
      </c>
      <c r="D24" s="35">
        <f aca="true" t="shared" si="1" ref="D24:I24">SUM(D18:D23)</f>
        <v>16.049</v>
      </c>
      <c r="E24" s="35">
        <f t="shared" si="1"/>
        <v>8.269</v>
      </c>
      <c r="F24" s="35">
        <f t="shared" si="1"/>
        <v>15.444</v>
      </c>
      <c r="G24" s="35">
        <f t="shared" si="1"/>
        <v>82.697</v>
      </c>
      <c r="H24" s="35">
        <f t="shared" si="1"/>
        <v>452.358</v>
      </c>
      <c r="I24" s="35">
        <f t="shared" si="1"/>
        <v>39.714</v>
      </c>
    </row>
    <row r="25" spans="4:9" ht="15.75">
      <c r="D25" s="21"/>
      <c r="E25" s="21"/>
      <c r="F25" s="21"/>
      <c r="G25" s="21"/>
      <c r="H25" s="21"/>
      <c r="I25" s="21"/>
    </row>
    <row r="26" spans="1:9" ht="15.75">
      <c r="A26" s="129"/>
      <c r="D26" s="7"/>
      <c r="E26" s="7"/>
      <c r="F26" s="7"/>
      <c r="G26" s="7"/>
      <c r="H26" s="7"/>
      <c r="I26" s="7"/>
    </row>
    <row r="27" spans="1:9" ht="15.75">
      <c r="A27" s="129"/>
      <c r="B27" s="48" t="s">
        <v>147</v>
      </c>
      <c r="C27" s="3"/>
      <c r="D27" s="6"/>
      <c r="E27" s="6"/>
      <c r="F27" s="6"/>
      <c r="G27" s="6"/>
      <c r="H27" s="6"/>
      <c r="I27" s="6"/>
    </row>
    <row r="28" spans="1:9" s="76" customFormat="1" ht="17.25" customHeight="1">
      <c r="A28" s="146">
        <v>237</v>
      </c>
      <c r="B28" s="74" t="s">
        <v>137</v>
      </c>
      <c r="C28" s="15">
        <v>50</v>
      </c>
      <c r="D28" s="15">
        <v>12.7</v>
      </c>
      <c r="E28" s="15">
        <v>14.4</v>
      </c>
      <c r="F28" s="15">
        <v>9.68</v>
      </c>
      <c r="G28" s="15">
        <v>14.7</v>
      </c>
      <c r="H28" s="15">
        <v>203.2</v>
      </c>
      <c r="I28" s="15">
        <v>0.19</v>
      </c>
    </row>
    <row r="29" spans="1:64" s="8" customFormat="1" ht="15.75">
      <c r="A29" s="90" t="s">
        <v>28</v>
      </c>
      <c r="B29" s="19" t="s">
        <v>27</v>
      </c>
      <c r="C29" s="23">
        <v>30</v>
      </c>
      <c r="D29" s="22">
        <v>1.83</v>
      </c>
      <c r="E29" s="22">
        <v>0.31</v>
      </c>
      <c r="F29" s="22">
        <v>2.76</v>
      </c>
      <c r="G29" s="22">
        <v>3.96</v>
      </c>
      <c r="H29" s="23">
        <v>66.81</v>
      </c>
      <c r="I29" s="22">
        <v>0.13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9" ht="15.75">
      <c r="A30" s="114">
        <v>401</v>
      </c>
      <c r="B30" s="20" t="s">
        <v>129</v>
      </c>
      <c r="C30" s="22">
        <v>150</v>
      </c>
      <c r="D30" s="22">
        <v>4.35</v>
      </c>
      <c r="E30" s="22">
        <v>5.22</v>
      </c>
      <c r="F30" s="22">
        <v>4.5</v>
      </c>
      <c r="G30" s="118">
        <v>7.2</v>
      </c>
      <c r="H30" s="22">
        <v>90</v>
      </c>
      <c r="I30" s="22">
        <v>1.26</v>
      </c>
    </row>
    <row r="31" spans="1:9" ht="15.75">
      <c r="A31" s="85"/>
      <c r="B31" s="20" t="s">
        <v>35</v>
      </c>
      <c r="C31" s="22">
        <v>30</v>
      </c>
      <c r="D31" s="22">
        <v>1.48</v>
      </c>
      <c r="E31" s="22">
        <v>0</v>
      </c>
      <c r="F31" s="22">
        <v>0.58</v>
      </c>
      <c r="G31" s="22">
        <v>10.28</v>
      </c>
      <c r="H31" s="23">
        <v>50</v>
      </c>
      <c r="I31" s="22" t="s">
        <v>9</v>
      </c>
    </row>
    <row r="32" spans="1:9" ht="15.75">
      <c r="A32" s="85">
        <v>368</v>
      </c>
      <c r="B32" s="41" t="s">
        <v>154</v>
      </c>
      <c r="C32" s="26">
        <v>100</v>
      </c>
      <c r="D32" s="26">
        <v>0.38</v>
      </c>
      <c r="E32" s="26">
        <v>0</v>
      </c>
      <c r="F32" s="26">
        <v>0.29</v>
      </c>
      <c r="G32" s="26">
        <v>9.79</v>
      </c>
      <c r="H32" s="42">
        <v>43.7</v>
      </c>
      <c r="I32" s="26">
        <v>4.75</v>
      </c>
    </row>
    <row r="33" spans="1:9" ht="15.75">
      <c r="A33" s="116"/>
      <c r="B33" s="40"/>
      <c r="C33" s="159">
        <v>360</v>
      </c>
      <c r="D33" s="46">
        <f aca="true" t="shared" si="2" ref="D33:I33">SUM(D28:D32)</f>
        <v>20.74</v>
      </c>
      <c r="E33" s="46">
        <f t="shared" si="2"/>
        <v>19.93</v>
      </c>
      <c r="F33" s="46">
        <f t="shared" si="2"/>
        <v>17.809999999999995</v>
      </c>
      <c r="G33" s="46">
        <f t="shared" si="2"/>
        <v>45.93</v>
      </c>
      <c r="H33" s="46">
        <f t="shared" si="2"/>
        <v>453.71</v>
      </c>
      <c r="I33" s="46">
        <f t="shared" si="2"/>
        <v>6.33</v>
      </c>
    </row>
    <row r="34" spans="1:9" ht="15.75">
      <c r="A34" s="36"/>
      <c r="B34" s="39" t="s">
        <v>95</v>
      </c>
      <c r="C34" s="171">
        <v>1401</v>
      </c>
      <c r="D34" s="35">
        <f aca="true" t="shared" si="3" ref="D34:I34">D14+D16+D24+D26+D33</f>
        <v>46.718999999999994</v>
      </c>
      <c r="E34" s="35">
        <f t="shared" si="3"/>
        <v>34.609</v>
      </c>
      <c r="F34" s="35">
        <f t="shared" si="3"/>
        <v>44.45399999999999</v>
      </c>
      <c r="G34" s="35">
        <f t="shared" si="3"/>
        <v>173.467</v>
      </c>
      <c r="H34" s="35">
        <f t="shared" si="3"/>
        <v>1226.308</v>
      </c>
      <c r="I34" s="35">
        <f t="shared" si="3"/>
        <v>50.104</v>
      </c>
    </row>
    <row r="35" spans="1:9" ht="15.75">
      <c r="A35" s="8"/>
      <c r="B35" s="39" t="s">
        <v>24</v>
      </c>
      <c r="C35" s="39"/>
      <c r="D35" s="10">
        <v>42</v>
      </c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8"/>
      <c r="B36" s="5" t="s">
        <v>20</v>
      </c>
      <c r="C36" s="8"/>
      <c r="D36" s="9">
        <f>D34/D35*100-100</f>
        <v>11.23571428571428</v>
      </c>
      <c r="E36" s="9"/>
      <c r="F36" s="9">
        <f>F34/F35*100-100</f>
        <v>-5.4170212765957615</v>
      </c>
      <c r="G36" s="9">
        <f>G34/G35*100-100</f>
        <v>-14.548275862068962</v>
      </c>
      <c r="H36" s="9">
        <f>H34/H35*100-100</f>
        <v>-12.40657142857144</v>
      </c>
      <c r="I36" s="9">
        <f>I34/I35*100-100</f>
        <v>11.342222222222233</v>
      </c>
    </row>
    <row r="37" spans="1:9" ht="15.75">
      <c r="A37" s="8"/>
      <c r="B37" s="31" t="s">
        <v>124</v>
      </c>
      <c r="C37" s="8"/>
      <c r="D37" s="9"/>
      <c r="E37" s="139">
        <v>0.533</v>
      </c>
      <c r="F37" s="9"/>
      <c r="G37" s="9"/>
      <c r="H37" s="9"/>
      <c r="I37" s="9"/>
    </row>
    <row r="38" spans="1:9" ht="15.75">
      <c r="A38" s="8"/>
      <c r="B38" s="5" t="s">
        <v>85</v>
      </c>
      <c r="C38" s="8"/>
      <c r="D38" s="57">
        <v>1</v>
      </c>
      <c r="E38" s="57"/>
      <c r="F38" s="102">
        <f>F34/D34</f>
        <v>0.9515186540807808</v>
      </c>
      <c r="G38" s="102">
        <f>G34/D34</f>
        <v>3.7129861512446762</v>
      </c>
      <c r="H38" s="8"/>
      <c r="I38" s="8"/>
    </row>
    <row r="39" spans="1:9" ht="31.5">
      <c r="A39" s="8"/>
      <c r="B39" s="117" t="s">
        <v>128</v>
      </c>
      <c r="C39" s="8"/>
      <c r="D39" s="3">
        <v>14</v>
      </c>
      <c r="E39" s="3"/>
      <c r="F39" s="120">
        <v>27</v>
      </c>
      <c r="G39" s="120">
        <v>59</v>
      </c>
      <c r="H39" s="8"/>
      <c r="I39" s="8"/>
    </row>
    <row r="40" ht="12.75">
      <c r="B40" s="119" t="s">
        <v>114</v>
      </c>
    </row>
    <row r="41" spans="2:5" ht="15.75">
      <c r="B41" s="86"/>
      <c r="D41" s="88"/>
      <c r="E41" s="88"/>
    </row>
    <row r="42" spans="2:5" ht="15.75">
      <c r="B42" s="86"/>
      <c r="D42" s="88"/>
      <c r="E42" s="88"/>
    </row>
    <row r="43" spans="2:5" ht="15.75">
      <c r="B43" s="86"/>
      <c r="D43" s="88"/>
      <c r="E43" s="88"/>
    </row>
    <row r="44" spans="2:5" ht="15.75">
      <c r="B44" s="86"/>
      <c r="D44" s="88"/>
      <c r="E44" s="88"/>
    </row>
    <row r="45" spans="2:5" ht="15.75">
      <c r="B45" s="86"/>
      <c r="D45" s="88"/>
      <c r="E45" s="88"/>
    </row>
    <row r="48" spans="2:4" ht="15.75">
      <c r="B48" s="86"/>
      <c r="D48" s="88"/>
    </row>
    <row r="49" spans="2:4" ht="15.75">
      <c r="B49" s="86"/>
      <c r="D49" s="88"/>
    </row>
    <row r="50" spans="2:4" ht="15.75">
      <c r="B50" s="86"/>
      <c r="D50" s="8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6" bottom="0.5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90" zoomScaleNormal="90" zoomScalePageLayoutView="0" workbookViewId="0" topLeftCell="A4">
      <selection activeCell="B19" sqref="B19"/>
    </sheetView>
  </sheetViews>
  <sheetFormatPr defaultColWidth="9.140625" defaultRowHeight="12.75"/>
  <cols>
    <col min="1" max="1" width="13.28125" style="0" customWidth="1"/>
    <col min="2" max="2" width="44.421875" style="0" customWidth="1"/>
    <col min="3" max="3" width="18.28125" style="0" customWidth="1"/>
    <col min="4" max="4" width="7.7109375" style="0" customWidth="1"/>
    <col min="5" max="5" width="8.7109375" style="0" customWidth="1"/>
    <col min="6" max="6" width="7.8515625" style="0" customWidth="1"/>
    <col min="7" max="7" width="7.7109375" style="0" customWidth="1"/>
    <col min="8" max="8" width="27.28125" style="0" customWidth="1"/>
    <col min="9" max="9" width="13.851562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203" t="s">
        <v>3</v>
      </c>
      <c r="B6" s="206" t="s">
        <v>7</v>
      </c>
      <c r="C6" s="206" t="s">
        <v>92</v>
      </c>
      <c r="D6" s="213" t="s">
        <v>8</v>
      </c>
      <c r="E6" s="213"/>
      <c r="F6" s="213"/>
      <c r="G6" s="213"/>
      <c r="H6" s="206" t="s">
        <v>2</v>
      </c>
      <c r="I6" s="216" t="s">
        <v>91</v>
      </c>
    </row>
    <row r="7" spans="1:9" ht="31.5" customHeight="1">
      <c r="A7" s="207"/>
      <c r="B7" s="224"/>
      <c r="C7" s="207"/>
      <c r="D7" s="214" t="s">
        <v>4</v>
      </c>
      <c r="E7" s="215"/>
      <c r="F7" s="216" t="s">
        <v>5</v>
      </c>
      <c r="G7" s="216" t="s">
        <v>6</v>
      </c>
      <c r="H7" s="207"/>
      <c r="I7" s="222"/>
    </row>
    <row r="8" spans="1:9" ht="31.5" customHeight="1">
      <c r="A8" s="223"/>
      <c r="B8" s="217"/>
      <c r="C8" s="223"/>
      <c r="D8" s="138" t="s">
        <v>121</v>
      </c>
      <c r="E8" s="137" t="s">
        <v>122</v>
      </c>
      <c r="F8" s="225"/>
      <c r="G8" s="208"/>
      <c r="H8" s="223"/>
      <c r="I8" s="217"/>
    </row>
    <row r="9" spans="1:9" ht="15.75">
      <c r="A9" s="134"/>
      <c r="B9" s="48" t="s">
        <v>120</v>
      </c>
      <c r="C9" s="15"/>
      <c r="D9" s="3"/>
      <c r="E9" s="3"/>
      <c r="F9" s="3"/>
      <c r="G9" s="3"/>
      <c r="H9" s="15"/>
      <c r="I9" s="3"/>
    </row>
    <row r="10" spans="1:9" ht="15.75">
      <c r="A10" s="85">
        <v>1</v>
      </c>
      <c r="B10" s="20" t="s">
        <v>109</v>
      </c>
      <c r="C10" s="22" t="s">
        <v>168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 customHeight="1">
      <c r="A11" s="90" t="s">
        <v>30</v>
      </c>
      <c r="B11" s="19" t="s">
        <v>31</v>
      </c>
      <c r="C11" s="22">
        <v>160</v>
      </c>
      <c r="D11" s="22">
        <v>5.06</v>
      </c>
      <c r="E11" s="71">
        <v>0.03</v>
      </c>
      <c r="F11" s="22">
        <v>8.14</v>
      </c>
      <c r="G11" s="22">
        <v>21.07</v>
      </c>
      <c r="H11" s="22">
        <v>178.53</v>
      </c>
      <c r="I11" s="22">
        <v>0.72</v>
      </c>
    </row>
    <row r="12" spans="1:9" ht="15.75" customHeight="1">
      <c r="A12" s="85">
        <v>395</v>
      </c>
      <c r="B12" s="20" t="s">
        <v>37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3">
        <v>100</v>
      </c>
      <c r="I12" s="22">
        <v>0.98</v>
      </c>
    </row>
    <row r="13" spans="1:9" ht="15.75">
      <c r="A13" s="85"/>
      <c r="B13" s="41"/>
      <c r="C13" s="107">
        <v>365</v>
      </c>
      <c r="D13" s="43">
        <f aca="true" t="shared" si="0" ref="D13:I13">SUM(D10:D12)</f>
        <v>8.629999999999999</v>
      </c>
      <c r="E13" s="43">
        <f t="shared" si="0"/>
        <v>2.25</v>
      </c>
      <c r="F13" s="43">
        <f t="shared" si="0"/>
        <v>13.92</v>
      </c>
      <c r="G13" s="43">
        <f t="shared" si="0"/>
        <v>39.01</v>
      </c>
      <c r="H13" s="43">
        <f t="shared" si="0"/>
        <v>346.53</v>
      </c>
      <c r="I13" s="43">
        <f t="shared" si="0"/>
        <v>1.7</v>
      </c>
    </row>
    <row r="14" spans="1:9" ht="15.75">
      <c r="A14" s="115"/>
      <c r="B14" s="30" t="s">
        <v>88</v>
      </c>
      <c r="C14" s="26"/>
      <c r="D14" s="43"/>
      <c r="E14" s="43"/>
      <c r="F14" s="43"/>
      <c r="G14" s="43"/>
      <c r="H14" s="43"/>
      <c r="I14" s="43"/>
    </row>
    <row r="15" spans="1:9" ht="15.75">
      <c r="A15" s="147">
        <v>399</v>
      </c>
      <c r="B15" s="55" t="s">
        <v>87</v>
      </c>
      <c r="C15" s="53">
        <v>80</v>
      </c>
      <c r="D15" s="53">
        <v>0.3</v>
      </c>
      <c r="E15" s="53">
        <v>0</v>
      </c>
      <c r="F15" s="53">
        <v>0.2</v>
      </c>
      <c r="G15" s="53">
        <v>16.3</v>
      </c>
      <c r="H15" s="53">
        <v>68</v>
      </c>
      <c r="I15" s="53">
        <v>2</v>
      </c>
    </row>
    <row r="16" spans="2:9" ht="15.75">
      <c r="B16" s="29" t="s">
        <v>119</v>
      </c>
      <c r="C16" s="33"/>
      <c r="D16" s="33"/>
      <c r="E16" s="33"/>
      <c r="F16" s="33"/>
      <c r="G16" s="33"/>
      <c r="H16" s="33"/>
      <c r="I16" s="33"/>
    </row>
    <row r="17" spans="1:9" ht="31.5">
      <c r="A17" s="175" t="s">
        <v>171</v>
      </c>
      <c r="B17" s="19" t="s">
        <v>170</v>
      </c>
      <c r="C17" s="15">
        <v>45</v>
      </c>
      <c r="D17" s="15">
        <v>3.06</v>
      </c>
      <c r="E17" s="15">
        <v>0</v>
      </c>
      <c r="F17" s="15">
        <v>4.8</v>
      </c>
      <c r="G17" s="15">
        <v>20.44</v>
      </c>
      <c r="H17" s="15">
        <v>137.25</v>
      </c>
      <c r="I17" s="15">
        <v>18.16</v>
      </c>
    </row>
    <row r="18" spans="1:9" s="76" customFormat="1" ht="17.25" customHeight="1">
      <c r="A18" s="85">
        <v>54</v>
      </c>
      <c r="B18" s="50" t="s">
        <v>15</v>
      </c>
      <c r="C18" s="27">
        <v>150</v>
      </c>
      <c r="D18" s="27">
        <v>3.29</v>
      </c>
      <c r="E18" s="27">
        <v>0</v>
      </c>
      <c r="F18" s="27">
        <v>3.16</v>
      </c>
      <c r="G18" s="27">
        <v>9.79</v>
      </c>
      <c r="H18" s="27">
        <v>80.85</v>
      </c>
      <c r="I18" s="27">
        <v>3.49</v>
      </c>
    </row>
    <row r="19" spans="1:9" ht="16.5" customHeight="1">
      <c r="A19" s="112">
        <v>255</v>
      </c>
      <c r="B19" s="202" t="s">
        <v>201</v>
      </c>
      <c r="C19" s="23">
        <v>60</v>
      </c>
      <c r="D19" s="22">
        <v>0.57</v>
      </c>
      <c r="E19" s="22">
        <v>0.17</v>
      </c>
      <c r="F19" s="22">
        <v>1.76</v>
      </c>
      <c r="G19" s="22">
        <v>2.39</v>
      </c>
      <c r="H19" s="23">
        <v>27.69</v>
      </c>
      <c r="I19" s="22">
        <v>0.7</v>
      </c>
    </row>
    <row r="20" spans="1:9" ht="16.5" customHeight="1">
      <c r="A20" s="85">
        <v>125</v>
      </c>
      <c r="B20" s="178" t="s">
        <v>166</v>
      </c>
      <c r="C20" s="22">
        <v>120</v>
      </c>
      <c r="D20" s="22">
        <v>10.61</v>
      </c>
      <c r="E20" s="22">
        <v>8.11</v>
      </c>
      <c r="F20" s="22">
        <v>6.81</v>
      </c>
      <c r="G20" s="22">
        <v>15.04</v>
      </c>
      <c r="H20" s="22">
        <v>164</v>
      </c>
      <c r="I20" s="22">
        <v>15.03</v>
      </c>
    </row>
    <row r="21" spans="1:9" ht="15.75">
      <c r="A21" s="85">
        <v>298</v>
      </c>
      <c r="B21" s="19" t="s">
        <v>155</v>
      </c>
      <c r="C21" s="23">
        <v>150</v>
      </c>
      <c r="D21" s="22">
        <v>0.07</v>
      </c>
      <c r="E21" s="22">
        <v>0</v>
      </c>
      <c r="F21" s="22">
        <v>0.03</v>
      </c>
      <c r="G21" s="22">
        <v>19.61</v>
      </c>
      <c r="H21" s="23">
        <v>78.9</v>
      </c>
      <c r="I21" s="22">
        <v>1.37</v>
      </c>
    </row>
    <row r="22" spans="1:9" ht="15.75" customHeight="1">
      <c r="A22" s="90">
        <v>378</v>
      </c>
      <c r="B22" s="19" t="s">
        <v>11</v>
      </c>
      <c r="C22" s="22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85"/>
      <c r="B23" s="40"/>
      <c r="C23" s="108" t="s">
        <v>138</v>
      </c>
      <c r="D23" s="43">
        <f aca="true" t="shared" si="1" ref="D23:I23">SUM(D17:D22)</f>
        <v>20.400000000000002</v>
      </c>
      <c r="E23" s="43">
        <f t="shared" si="1"/>
        <v>8.28</v>
      </c>
      <c r="F23" s="43">
        <f t="shared" si="1"/>
        <v>17.000000000000004</v>
      </c>
      <c r="G23" s="43">
        <f t="shared" si="1"/>
        <v>83.39</v>
      </c>
      <c r="H23" s="43">
        <f t="shared" si="1"/>
        <v>565.89</v>
      </c>
      <c r="I23" s="43">
        <f t="shared" si="1"/>
        <v>38.74999999999999</v>
      </c>
    </row>
    <row r="24" spans="1:9" ht="15.75">
      <c r="A24" s="116"/>
      <c r="B24" s="178"/>
      <c r="C24" s="21"/>
      <c r="D24" s="21"/>
      <c r="E24" s="21"/>
      <c r="F24" s="21"/>
      <c r="G24" s="21"/>
      <c r="H24" s="21"/>
      <c r="I24" s="21"/>
    </row>
    <row r="25" spans="1:9" ht="15.75">
      <c r="A25" s="114"/>
      <c r="C25" s="98"/>
      <c r="D25" s="35"/>
      <c r="E25" s="35"/>
      <c r="F25" s="35"/>
      <c r="G25" s="35"/>
      <c r="H25" s="35"/>
      <c r="I25" s="35"/>
    </row>
    <row r="26" spans="1:9" ht="15.75">
      <c r="A26" s="115"/>
      <c r="B26" s="48" t="s">
        <v>143</v>
      </c>
      <c r="C26" s="21"/>
      <c r="D26" s="34"/>
      <c r="E26" s="34"/>
      <c r="F26" s="34"/>
      <c r="G26" s="34"/>
      <c r="H26" s="34"/>
      <c r="I26" s="34"/>
    </row>
    <row r="27" spans="1:9" ht="31.5">
      <c r="A27" s="175" t="s">
        <v>172</v>
      </c>
      <c r="B27" s="177" t="s">
        <v>187</v>
      </c>
      <c r="C27" s="22" t="s">
        <v>173</v>
      </c>
      <c r="D27" s="22">
        <v>5.6</v>
      </c>
      <c r="E27" s="22">
        <v>3.2</v>
      </c>
      <c r="F27" s="22">
        <v>10.7</v>
      </c>
      <c r="G27" s="22">
        <v>24.6</v>
      </c>
      <c r="H27" s="22">
        <v>218</v>
      </c>
      <c r="I27" s="22">
        <v>0.28</v>
      </c>
    </row>
    <row r="28" spans="1:9" ht="15.75">
      <c r="A28" s="90">
        <v>394</v>
      </c>
      <c r="B28" s="19" t="s">
        <v>77</v>
      </c>
      <c r="C28" s="22">
        <v>150</v>
      </c>
      <c r="D28" s="22">
        <v>2.83</v>
      </c>
      <c r="E28" s="22">
        <v>2.78</v>
      </c>
      <c r="F28" s="22">
        <v>2.49</v>
      </c>
      <c r="G28" s="22">
        <v>12.06</v>
      </c>
      <c r="H28" s="23">
        <v>82.13</v>
      </c>
      <c r="I28" s="22">
        <v>1.24</v>
      </c>
    </row>
    <row r="29" spans="2:9" ht="15.75">
      <c r="B29" s="20" t="s">
        <v>174</v>
      </c>
      <c r="C29" s="22">
        <v>20</v>
      </c>
      <c r="D29" s="22"/>
      <c r="E29" s="22"/>
      <c r="F29" s="22"/>
      <c r="G29" s="22"/>
      <c r="H29" s="23"/>
      <c r="I29" s="22"/>
    </row>
    <row r="30" spans="1:9" ht="15.75">
      <c r="A30" s="125">
        <v>368</v>
      </c>
      <c r="B30" s="40" t="s">
        <v>78</v>
      </c>
      <c r="C30" s="42">
        <v>100</v>
      </c>
      <c r="D30" s="26">
        <v>0.38</v>
      </c>
      <c r="E30" s="26">
        <v>0</v>
      </c>
      <c r="F30" s="26">
        <v>0.38</v>
      </c>
      <c r="G30" s="26">
        <v>9.31</v>
      </c>
      <c r="H30" s="42">
        <v>41.8</v>
      </c>
      <c r="I30" s="26">
        <v>9.5</v>
      </c>
    </row>
    <row r="31" spans="2:9" ht="15.75">
      <c r="B31" s="40"/>
      <c r="C31" s="108">
        <v>330</v>
      </c>
      <c r="D31" s="43">
        <f aca="true" t="shared" si="2" ref="D31:I31">SUM(D27:D30)</f>
        <v>8.81</v>
      </c>
      <c r="E31" s="43">
        <f t="shared" si="2"/>
        <v>5.98</v>
      </c>
      <c r="F31" s="43">
        <f t="shared" si="2"/>
        <v>13.57</v>
      </c>
      <c r="G31" s="43">
        <f t="shared" si="2"/>
        <v>45.970000000000006</v>
      </c>
      <c r="H31" s="43">
        <f t="shared" si="2"/>
        <v>341.93</v>
      </c>
      <c r="I31" s="43">
        <f t="shared" si="2"/>
        <v>11.02</v>
      </c>
    </row>
    <row r="32" spans="1:9" ht="15.75">
      <c r="A32" s="116"/>
      <c r="B32" s="39" t="s">
        <v>96</v>
      </c>
      <c r="C32" s="172">
        <v>1310</v>
      </c>
      <c r="D32" s="35">
        <f aca="true" t="shared" si="3" ref="D32:I32">D31+D25+D23+D15+D13</f>
        <v>38.14</v>
      </c>
      <c r="E32" s="35">
        <f t="shared" si="3"/>
        <v>16.509999999999998</v>
      </c>
      <c r="F32" s="35">
        <f t="shared" si="3"/>
        <v>44.690000000000005</v>
      </c>
      <c r="G32" s="35">
        <f t="shared" si="3"/>
        <v>184.67000000000002</v>
      </c>
      <c r="H32" s="35">
        <f t="shared" si="3"/>
        <v>1322.35</v>
      </c>
      <c r="I32" s="35">
        <f t="shared" si="3"/>
        <v>53.47</v>
      </c>
    </row>
    <row r="33" spans="1:9" ht="15.75">
      <c r="A33" s="36"/>
      <c r="B33" s="39" t="s">
        <v>24</v>
      </c>
      <c r="C33" s="39"/>
      <c r="D33" s="10">
        <v>42</v>
      </c>
      <c r="F33" s="10">
        <v>47</v>
      </c>
      <c r="G33" s="10">
        <v>203</v>
      </c>
      <c r="H33" s="10">
        <v>1400</v>
      </c>
      <c r="I33" s="10">
        <v>45</v>
      </c>
    </row>
    <row r="34" spans="1:9" ht="15.75">
      <c r="A34" s="8"/>
      <c r="B34" s="5" t="s">
        <v>20</v>
      </c>
      <c r="C34" s="8"/>
      <c r="D34" s="6">
        <f>D32/D33*100-100</f>
        <v>-9.19047619047619</v>
      </c>
      <c r="E34" s="8"/>
      <c r="F34" s="6">
        <f>F32/F33*100-100</f>
        <v>-4.914893617021264</v>
      </c>
      <c r="G34" s="6">
        <f>G32/G33*100-100</f>
        <v>-9.029556650246292</v>
      </c>
      <c r="H34" s="6">
        <f>H32/H33*100-100</f>
        <v>-5.546428571428578</v>
      </c>
      <c r="I34" s="6">
        <f>I32/I33*100-100</f>
        <v>18.822222222222223</v>
      </c>
    </row>
    <row r="35" spans="1:9" ht="15.75">
      <c r="A35" s="8"/>
      <c r="B35" s="31" t="s">
        <v>124</v>
      </c>
      <c r="C35" s="8"/>
      <c r="D35" s="6"/>
      <c r="E35" s="139">
        <v>0.729</v>
      </c>
      <c r="F35" s="6"/>
      <c r="G35" s="6"/>
      <c r="H35" s="6"/>
      <c r="I35" s="6"/>
    </row>
    <row r="36" spans="1:9" ht="15.75">
      <c r="A36" s="8"/>
      <c r="B36" s="5" t="s">
        <v>85</v>
      </c>
      <c r="C36" s="8"/>
      <c r="D36" s="3">
        <v>1</v>
      </c>
      <c r="E36" s="3"/>
      <c r="F36" s="120">
        <f>F32/D32</f>
        <v>1.1717357105401154</v>
      </c>
      <c r="G36" s="120">
        <f>G32/D32</f>
        <v>4.841898269533298</v>
      </c>
      <c r="H36" s="8"/>
      <c r="I36" s="8"/>
    </row>
    <row r="37" spans="1:9" ht="31.5">
      <c r="A37" s="8"/>
      <c r="B37" s="117" t="s">
        <v>128</v>
      </c>
      <c r="C37" s="8"/>
      <c r="D37" s="3">
        <v>19</v>
      </c>
      <c r="E37" s="3"/>
      <c r="F37" s="120">
        <v>28</v>
      </c>
      <c r="G37" s="120">
        <v>53</v>
      </c>
      <c r="H37" s="8"/>
      <c r="I37" s="8"/>
    </row>
    <row r="38" spans="1:2" ht="12.75">
      <c r="A38" s="8"/>
      <c r="B38" s="119" t="s">
        <v>114</v>
      </c>
    </row>
    <row r="39" spans="2:3" ht="15.75">
      <c r="B39" s="86"/>
      <c r="C39" s="88"/>
    </row>
    <row r="40" spans="2:3" ht="15.75">
      <c r="B40" s="86"/>
      <c r="C40" s="88"/>
    </row>
    <row r="41" spans="2:3" ht="15.75">
      <c r="B41" s="86"/>
      <c r="C41" s="88"/>
    </row>
    <row r="42" spans="2:3" ht="15.75">
      <c r="B42" s="86"/>
      <c r="C42" s="88"/>
    </row>
    <row r="43" spans="2:3" ht="15.75">
      <c r="B43" s="86"/>
      <c r="C43" s="88"/>
    </row>
    <row r="46" spans="2:3" ht="15.75">
      <c r="B46" s="86"/>
      <c r="C46" s="126"/>
    </row>
    <row r="47" spans="2:3" ht="15.75">
      <c r="B47" s="86"/>
      <c r="C47" s="126"/>
    </row>
    <row r="48" spans="2:3" ht="15.75">
      <c r="B48" s="86"/>
      <c r="C48" s="126"/>
    </row>
  </sheetData>
  <sheetProtection/>
  <mergeCells count="9">
    <mergeCell ref="I6:I8"/>
    <mergeCell ref="D6:G6"/>
    <mergeCell ref="D7:E7"/>
    <mergeCell ref="A6:A8"/>
    <mergeCell ref="B6:B8"/>
    <mergeCell ref="C6:C8"/>
    <mergeCell ref="F7:F8"/>
    <mergeCell ref="G7:G8"/>
    <mergeCell ref="H6:H8"/>
  </mergeCells>
  <printOptions/>
  <pageMargins left="0.75" right="0.75" top="0.47" bottom="0.53" header="0.5" footer="0.5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7">
      <selection activeCell="B19" sqref="B19"/>
    </sheetView>
  </sheetViews>
  <sheetFormatPr defaultColWidth="9.140625" defaultRowHeight="12.75"/>
  <cols>
    <col min="1" max="1" width="12.7109375" style="0" customWidth="1"/>
    <col min="2" max="2" width="39.28125" style="0" customWidth="1"/>
    <col min="3" max="3" width="18.7109375" style="0" customWidth="1"/>
    <col min="4" max="5" width="8.140625" style="0" customWidth="1"/>
    <col min="6" max="6" width="7.7109375" style="0" customWidth="1"/>
    <col min="7" max="7" width="8.00390625" style="0" customWidth="1"/>
    <col min="8" max="8" width="28.5742187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226" t="s">
        <v>3</v>
      </c>
      <c r="B6" s="206" t="s">
        <v>7</v>
      </c>
      <c r="C6" s="206" t="s">
        <v>104</v>
      </c>
      <c r="D6" s="213" t="s">
        <v>8</v>
      </c>
      <c r="E6" s="213"/>
      <c r="F6" s="213"/>
      <c r="G6" s="213"/>
      <c r="H6" s="219" t="s">
        <v>2</v>
      </c>
      <c r="I6" s="213" t="s">
        <v>91</v>
      </c>
    </row>
    <row r="7" spans="1:9" ht="21" customHeight="1">
      <c r="A7" s="227"/>
      <c r="B7" s="207"/>
      <c r="C7" s="207"/>
      <c r="D7" s="214" t="s">
        <v>4</v>
      </c>
      <c r="E7" s="215"/>
      <c r="F7" s="216" t="s">
        <v>5</v>
      </c>
      <c r="G7" s="216" t="s">
        <v>6</v>
      </c>
      <c r="H7" s="220"/>
      <c r="I7" s="213"/>
    </row>
    <row r="8" spans="1:9" ht="26.25" customHeight="1">
      <c r="A8" s="228"/>
      <c r="B8" s="208"/>
      <c r="C8" s="205"/>
      <c r="D8" s="138" t="s">
        <v>121</v>
      </c>
      <c r="E8" s="137" t="s">
        <v>122</v>
      </c>
      <c r="F8" s="217"/>
      <c r="G8" s="217"/>
      <c r="H8" s="221"/>
      <c r="I8" s="218"/>
    </row>
    <row r="9" spans="1:9" ht="15.75">
      <c r="A9" s="131"/>
      <c r="B9" s="30" t="s">
        <v>151</v>
      </c>
      <c r="C9" s="17"/>
      <c r="D9" s="21"/>
      <c r="E9" s="21"/>
      <c r="F9" s="21"/>
      <c r="G9" s="21"/>
      <c r="H9" s="24"/>
      <c r="I9" s="21"/>
    </row>
    <row r="10" spans="1:9" ht="15.75">
      <c r="A10" s="85">
        <v>1</v>
      </c>
      <c r="B10" s="20" t="s">
        <v>109</v>
      </c>
      <c r="C10" s="22" t="s">
        <v>168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148">
        <v>94</v>
      </c>
      <c r="B11" s="182" t="s">
        <v>191</v>
      </c>
      <c r="C11" s="15">
        <v>120</v>
      </c>
      <c r="D11" s="75">
        <v>2.14</v>
      </c>
      <c r="E11" s="75">
        <v>0.03</v>
      </c>
      <c r="F11" s="15">
        <v>3.76</v>
      </c>
      <c r="G11" s="15">
        <v>14.42</v>
      </c>
      <c r="H11" s="15">
        <v>99.75</v>
      </c>
      <c r="I11" s="15">
        <v>0</v>
      </c>
    </row>
    <row r="12" spans="1:9" ht="15.75">
      <c r="A12" s="85">
        <v>400</v>
      </c>
      <c r="B12" s="181" t="s">
        <v>190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2">
        <v>80</v>
      </c>
      <c r="I12" s="22">
        <v>0.98</v>
      </c>
    </row>
    <row r="13" spans="1:9" ht="31.5">
      <c r="A13" s="85"/>
      <c r="B13" s="194" t="s">
        <v>196</v>
      </c>
      <c r="C13" s="53">
        <v>305</v>
      </c>
      <c r="D13" s="22"/>
      <c r="E13" s="22"/>
      <c r="F13" s="22"/>
      <c r="G13" s="22"/>
      <c r="H13" s="23"/>
      <c r="I13" s="22"/>
    </row>
    <row r="14" spans="1:9" ht="15.75">
      <c r="A14" s="115"/>
      <c r="B14" s="41"/>
      <c r="C14" s="107"/>
      <c r="D14" s="43">
        <f aca="true" t="shared" si="0" ref="D14:I14">SUM(D10:D13)</f>
        <v>5.71</v>
      </c>
      <c r="E14" s="43">
        <f t="shared" si="0"/>
        <v>2.25</v>
      </c>
      <c r="F14" s="43">
        <f t="shared" si="0"/>
        <v>9.54</v>
      </c>
      <c r="G14" s="43">
        <f t="shared" si="0"/>
        <v>32.36</v>
      </c>
      <c r="H14" s="43">
        <f t="shared" si="0"/>
        <v>247.75</v>
      </c>
      <c r="I14" s="43">
        <f t="shared" si="0"/>
        <v>0.98</v>
      </c>
    </row>
    <row r="15" spans="1:9" ht="15.75">
      <c r="A15" s="115"/>
      <c r="B15" s="30" t="s">
        <v>88</v>
      </c>
      <c r="C15" s="26"/>
      <c r="D15" s="43"/>
      <c r="E15" s="43"/>
      <c r="F15" s="43"/>
      <c r="G15" s="43"/>
      <c r="H15" s="43"/>
      <c r="I15" s="43"/>
    </row>
    <row r="16" spans="1:9" ht="15.75">
      <c r="A16" s="147">
        <v>399</v>
      </c>
      <c r="B16" s="55" t="s">
        <v>36</v>
      </c>
      <c r="C16" s="53">
        <v>80</v>
      </c>
      <c r="D16" s="53">
        <v>0.5</v>
      </c>
      <c r="E16" s="53">
        <v>0</v>
      </c>
      <c r="F16" s="53">
        <v>0</v>
      </c>
      <c r="G16" s="53">
        <v>10.1</v>
      </c>
      <c r="H16" s="53">
        <v>42.67</v>
      </c>
      <c r="I16" s="93">
        <v>2</v>
      </c>
    </row>
    <row r="17" spans="1:9" ht="15.75">
      <c r="A17" s="114"/>
      <c r="B17" s="29" t="s">
        <v>117</v>
      </c>
      <c r="C17" s="33"/>
      <c r="D17" s="33"/>
      <c r="E17" s="33"/>
      <c r="F17" s="33"/>
      <c r="G17" s="33"/>
      <c r="H17" s="33"/>
      <c r="I17" s="33"/>
    </row>
    <row r="18" spans="1:9" ht="15.75">
      <c r="A18" s="148" t="s">
        <v>176</v>
      </c>
      <c r="B18" s="74" t="s">
        <v>175</v>
      </c>
      <c r="C18" s="15">
        <v>45</v>
      </c>
      <c r="D18" s="15">
        <v>0.63</v>
      </c>
      <c r="E18" s="15">
        <v>0</v>
      </c>
      <c r="F18" s="15">
        <v>2.28</v>
      </c>
      <c r="G18" s="15">
        <v>4.06</v>
      </c>
      <c r="H18" s="15">
        <v>39.33</v>
      </c>
      <c r="I18" s="15">
        <v>14.6</v>
      </c>
    </row>
    <row r="19" spans="1:9" ht="16.5" customHeight="1">
      <c r="A19" s="85">
        <v>67</v>
      </c>
      <c r="B19" s="195" t="s">
        <v>205</v>
      </c>
      <c r="C19" s="22">
        <v>200</v>
      </c>
      <c r="D19" s="22">
        <v>1.68</v>
      </c>
      <c r="E19" s="22">
        <v>0.24</v>
      </c>
      <c r="F19" s="22">
        <v>2.69</v>
      </c>
      <c r="G19" s="22">
        <v>9.71</v>
      </c>
      <c r="H19" s="22">
        <v>69.8</v>
      </c>
      <c r="I19" s="22">
        <v>4.6</v>
      </c>
    </row>
    <row r="20" spans="1:9" ht="15.75" customHeight="1">
      <c r="A20" s="127">
        <v>304</v>
      </c>
      <c r="B20" s="19" t="s">
        <v>192</v>
      </c>
      <c r="C20" s="23">
        <v>70</v>
      </c>
      <c r="D20" s="22">
        <v>15.12</v>
      </c>
      <c r="E20" s="22">
        <v>12.45</v>
      </c>
      <c r="F20" s="22">
        <v>12.76</v>
      </c>
      <c r="G20" s="23">
        <v>26.76</v>
      </c>
      <c r="H20" s="22">
        <v>282</v>
      </c>
      <c r="I20" s="22">
        <v>0.41</v>
      </c>
    </row>
    <row r="21" spans="1:9" ht="15.75">
      <c r="A21" s="127">
        <v>376</v>
      </c>
      <c r="B21" s="19" t="s">
        <v>134</v>
      </c>
      <c r="C21" s="23">
        <v>150</v>
      </c>
      <c r="D21" s="22">
        <v>0.33</v>
      </c>
      <c r="E21" s="22">
        <v>0</v>
      </c>
      <c r="F21" s="22">
        <v>0.015</v>
      </c>
      <c r="G21" s="23">
        <v>20.83</v>
      </c>
      <c r="H21" s="22">
        <v>84.75</v>
      </c>
      <c r="I21" s="22">
        <v>0.3</v>
      </c>
    </row>
    <row r="22" spans="1:9" ht="15.75">
      <c r="A22" s="116"/>
      <c r="B22" s="40" t="s">
        <v>11</v>
      </c>
      <c r="C22" s="26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116"/>
      <c r="B23" s="40"/>
      <c r="C23" s="160">
        <v>595</v>
      </c>
      <c r="D23" s="43">
        <f aca="true" t="shared" si="1" ref="D23:I23">SUM(D18:D22)</f>
        <v>20.56</v>
      </c>
      <c r="E23" s="43">
        <f t="shared" si="1"/>
        <v>12.69</v>
      </c>
      <c r="F23" s="43">
        <f t="shared" si="1"/>
        <v>18.185000000000002</v>
      </c>
      <c r="G23" s="43">
        <f t="shared" si="1"/>
        <v>77.48</v>
      </c>
      <c r="H23" s="43">
        <f t="shared" si="1"/>
        <v>553.08</v>
      </c>
      <c r="I23" s="43">
        <f t="shared" si="1"/>
        <v>19.91</v>
      </c>
    </row>
    <row r="24" spans="1:9" ht="15.75">
      <c r="A24" s="114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14"/>
      <c r="C25" s="22"/>
      <c r="D25" s="22"/>
      <c r="E25" s="22"/>
      <c r="F25" s="22"/>
      <c r="G25" s="118"/>
      <c r="H25" s="22"/>
      <c r="I25" s="22"/>
    </row>
    <row r="26" spans="1:14" ht="15.75" customHeight="1">
      <c r="A26" s="150"/>
      <c r="B26" s="69"/>
      <c r="C26" s="70"/>
      <c r="D26" s="70"/>
      <c r="E26" s="70"/>
      <c r="F26" s="70"/>
      <c r="G26" s="70"/>
      <c r="H26" s="70"/>
      <c r="I26" s="70"/>
      <c r="J26" s="59"/>
      <c r="K26" s="59"/>
      <c r="L26" s="59"/>
      <c r="M26" s="59"/>
      <c r="N26" s="59"/>
    </row>
    <row r="27" spans="1:9" ht="15.75">
      <c r="A27" s="115"/>
      <c r="B27" s="49"/>
      <c r="C27" s="98"/>
      <c r="D27" s="35"/>
      <c r="E27" s="35"/>
      <c r="F27" s="35"/>
      <c r="G27" s="35"/>
      <c r="H27" s="35"/>
      <c r="I27" s="35"/>
    </row>
    <row r="28" spans="1:9" ht="15.75">
      <c r="A28" s="114"/>
      <c r="B28" s="48" t="s">
        <v>147</v>
      </c>
      <c r="C28" s="21"/>
      <c r="D28" s="34"/>
      <c r="E28" s="34"/>
      <c r="F28" s="34"/>
      <c r="G28" s="34"/>
      <c r="H28" s="34"/>
      <c r="I28" s="34"/>
    </row>
    <row r="29" spans="1:9" ht="15.75">
      <c r="A29" s="146">
        <v>403</v>
      </c>
      <c r="B29" s="176" t="s">
        <v>186</v>
      </c>
      <c r="C29" s="15" t="s">
        <v>161</v>
      </c>
      <c r="D29" s="15"/>
      <c r="E29" s="15">
        <v>10.75</v>
      </c>
      <c r="F29" s="15">
        <v>3.92</v>
      </c>
      <c r="G29" s="15">
        <v>8.21</v>
      </c>
      <c r="H29" s="15">
        <v>116</v>
      </c>
      <c r="I29" s="15">
        <v>2.62</v>
      </c>
    </row>
    <row r="30" spans="1:9" ht="15.75">
      <c r="A30" s="90">
        <v>401</v>
      </c>
      <c r="B30" s="19" t="s">
        <v>177</v>
      </c>
      <c r="C30" s="22">
        <v>150</v>
      </c>
      <c r="D30" s="22"/>
      <c r="E30" s="22">
        <v>0.59</v>
      </c>
      <c r="F30" s="22">
        <v>6.08</v>
      </c>
      <c r="G30" s="22">
        <v>15.84</v>
      </c>
      <c r="H30" s="22">
        <v>128.85</v>
      </c>
      <c r="I30" s="22">
        <v>12.85</v>
      </c>
    </row>
    <row r="31" spans="1:9" ht="15.75">
      <c r="A31" s="90"/>
      <c r="B31" s="41" t="s">
        <v>174</v>
      </c>
      <c r="C31" s="26">
        <v>20</v>
      </c>
      <c r="D31" s="22"/>
      <c r="E31" s="22"/>
      <c r="F31" s="22"/>
      <c r="G31" s="22"/>
      <c r="H31" s="22"/>
      <c r="I31" s="22"/>
    </row>
    <row r="32" spans="1:9" ht="15.75">
      <c r="A32" s="85">
        <v>368</v>
      </c>
      <c r="B32" s="41" t="s">
        <v>178</v>
      </c>
      <c r="C32" s="26">
        <v>100</v>
      </c>
      <c r="D32" s="3"/>
      <c r="E32" s="3">
        <v>5.08</v>
      </c>
      <c r="F32" s="3">
        <v>4.6</v>
      </c>
      <c r="G32" s="3">
        <v>0.28</v>
      </c>
      <c r="H32" s="3">
        <v>63</v>
      </c>
      <c r="I32" s="22" t="s">
        <v>9</v>
      </c>
    </row>
    <row r="33" spans="1:9" ht="15.75">
      <c r="A33" s="85"/>
      <c r="B33" s="20"/>
      <c r="C33" s="53">
        <v>330</v>
      </c>
      <c r="D33" s="22"/>
      <c r="E33" s="22">
        <v>2.18</v>
      </c>
      <c r="F33" s="22">
        <v>2</v>
      </c>
      <c r="G33" s="23">
        <v>10.63</v>
      </c>
      <c r="H33" s="23">
        <v>100</v>
      </c>
      <c r="I33" s="22">
        <v>0.98</v>
      </c>
    </row>
    <row r="34" spans="1:9" ht="15.75">
      <c r="A34" s="85"/>
      <c r="B34" s="20"/>
      <c r="C34" s="22"/>
      <c r="D34" s="22"/>
      <c r="E34" s="22"/>
      <c r="F34" s="22"/>
      <c r="G34" s="22"/>
      <c r="H34" s="23"/>
      <c r="I34" s="22"/>
    </row>
    <row r="35" spans="1:9" ht="15.75">
      <c r="A35" s="85"/>
      <c r="B35" s="41"/>
      <c r="C35" s="26"/>
      <c r="D35" s="26"/>
      <c r="E35" s="26"/>
      <c r="F35" s="26"/>
      <c r="G35" s="26"/>
      <c r="H35" s="42"/>
      <c r="I35" s="26"/>
    </row>
    <row r="36" spans="4:9" ht="15.75">
      <c r="D36" s="26">
        <v>0.38</v>
      </c>
      <c r="E36" s="26">
        <v>0</v>
      </c>
      <c r="F36" s="26">
        <v>0.29</v>
      </c>
      <c r="G36" s="26">
        <v>9.79</v>
      </c>
      <c r="H36" s="42">
        <v>43.7</v>
      </c>
      <c r="I36" s="26">
        <v>4.75</v>
      </c>
    </row>
    <row r="37" spans="1:9" ht="15.75">
      <c r="A37" s="116"/>
      <c r="B37" s="40"/>
      <c r="C37" s="108"/>
      <c r="D37" s="46">
        <f aca="true" t="shared" si="2" ref="D37:I37">SUM(D29:D36)</f>
        <v>0.38</v>
      </c>
      <c r="E37" s="46">
        <f t="shared" si="2"/>
        <v>18.6</v>
      </c>
      <c r="F37" s="46">
        <f t="shared" si="2"/>
        <v>16.89</v>
      </c>
      <c r="G37" s="46">
        <f t="shared" si="2"/>
        <v>44.75</v>
      </c>
      <c r="H37" s="46">
        <f t="shared" si="2"/>
        <v>451.55</v>
      </c>
      <c r="I37" s="46">
        <f t="shared" si="2"/>
        <v>21.2</v>
      </c>
    </row>
    <row r="38" spans="1:9" ht="15.75">
      <c r="A38" s="132"/>
      <c r="B38" s="39" t="s">
        <v>97</v>
      </c>
      <c r="C38" s="172">
        <v>1310</v>
      </c>
      <c r="D38" s="35">
        <f aca="true" t="shared" si="3" ref="D38:I38">D14+D16+D23+D27+D37</f>
        <v>27.15</v>
      </c>
      <c r="E38" s="35">
        <f t="shared" si="3"/>
        <v>33.54</v>
      </c>
      <c r="F38" s="35">
        <f t="shared" si="3"/>
        <v>44.615</v>
      </c>
      <c r="G38" s="35">
        <f t="shared" si="3"/>
        <v>164.69</v>
      </c>
      <c r="H38" s="35">
        <f t="shared" si="3"/>
        <v>1295.05</v>
      </c>
      <c r="I38" s="35">
        <f t="shared" si="3"/>
        <v>44.09</v>
      </c>
    </row>
    <row r="39" spans="1:9" ht="15.75">
      <c r="A39" s="133"/>
      <c r="B39" s="39" t="s">
        <v>24</v>
      </c>
      <c r="C39" s="39"/>
      <c r="D39" s="10">
        <v>42</v>
      </c>
      <c r="E39" s="10"/>
      <c r="F39" s="10">
        <v>47</v>
      </c>
      <c r="G39" s="10">
        <v>203</v>
      </c>
      <c r="H39" s="10">
        <v>1400</v>
      </c>
      <c r="I39" s="10">
        <v>45</v>
      </c>
    </row>
    <row r="40" spans="1:9" ht="15.75">
      <c r="A40" s="133"/>
      <c r="B40" s="5" t="s">
        <v>20</v>
      </c>
      <c r="C40" s="8"/>
      <c r="D40" s="6">
        <f>D38/D39*100-100</f>
        <v>-35.35714285714286</v>
      </c>
      <c r="E40" s="6"/>
      <c r="F40" s="6">
        <f>F38/F39*100-100</f>
        <v>-5.074468085106375</v>
      </c>
      <c r="G40" s="6">
        <f>G38/G39*100-100</f>
        <v>-18.87192118226602</v>
      </c>
      <c r="H40" s="6">
        <f>H38/H39*100-100</f>
        <v>-7.496428571428567</v>
      </c>
      <c r="I40" s="6">
        <f>I38/I39*100-100</f>
        <v>-2.0222222222222115</v>
      </c>
    </row>
    <row r="41" spans="1:9" ht="15.75">
      <c r="A41" s="133"/>
      <c r="B41" s="31" t="s">
        <v>124</v>
      </c>
      <c r="C41" s="8"/>
      <c r="D41" s="6"/>
      <c r="E41" s="140">
        <v>0.48</v>
      </c>
      <c r="F41" s="6"/>
      <c r="G41" s="6"/>
      <c r="H41" s="6"/>
      <c r="I41" s="6"/>
    </row>
    <row r="42" spans="1:9" ht="15.75">
      <c r="A42" s="133"/>
      <c r="B42" s="5" t="s">
        <v>85</v>
      </c>
      <c r="C42" s="8"/>
      <c r="D42" s="3">
        <v>1</v>
      </c>
      <c r="E42" s="3"/>
      <c r="F42" s="120">
        <f>F38/D38</f>
        <v>1.643278084714549</v>
      </c>
      <c r="G42" s="120">
        <f>G38/D38</f>
        <v>6.065930018416206</v>
      </c>
      <c r="H42" s="8"/>
      <c r="I42" s="8"/>
    </row>
    <row r="43" spans="1:9" ht="31.5">
      <c r="A43" s="133"/>
      <c r="B43" s="117" t="s">
        <v>128</v>
      </c>
      <c r="C43" s="8"/>
      <c r="D43" s="3">
        <v>14</v>
      </c>
      <c r="E43" s="3"/>
      <c r="F43" s="120">
        <v>29</v>
      </c>
      <c r="G43" s="120">
        <v>57</v>
      </c>
      <c r="H43" s="8"/>
      <c r="I43" s="8"/>
    </row>
    <row r="44" ht="12.75">
      <c r="B44" s="119" t="s">
        <v>114</v>
      </c>
    </row>
    <row r="45" spans="2:3" ht="15.75">
      <c r="B45" s="86"/>
      <c r="C45" s="88"/>
    </row>
    <row r="46" spans="2:3" ht="15.75">
      <c r="B46" s="86"/>
      <c r="C46" s="88"/>
    </row>
    <row r="47" spans="2:3" ht="15.75">
      <c r="B47" s="86"/>
      <c r="C47" s="88"/>
    </row>
    <row r="48" spans="2:3" ht="15.75">
      <c r="B48" s="86"/>
      <c r="C48" s="88"/>
    </row>
    <row r="49" spans="2:3" ht="15.75">
      <c r="B49" s="86"/>
      <c r="C49" s="88"/>
    </row>
    <row r="51" s="89" customFormat="1" ht="12.75"/>
    <row r="52" spans="1:9" s="153" customFormat="1" ht="15.75">
      <c r="A52" s="151"/>
      <c r="B52" s="151"/>
      <c r="C52" s="152"/>
      <c r="D52" s="152"/>
      <c r="E52" s="152"/>
      <c r="F52" s="152"/>
      <c r="G52" s="152"/>
      <c r="H52" s="152"/>
      <c r="I52" s="152"/>
    </row>
    <row r="53" s="89" customFormat="1" ht="12.75"/>
    <row r="54" s="89" customFormat="1" ht="12.75"/>
    <row r="55" spans="2:3" s="89" customFormat="1" ht="15.75">
      <c r="B55" s="86"/>
      <c r="C55" s="154"/>
    </row>
    <row r="56" spans="2:3" ht="15.75">
      <c r="B56" s="86"/>
      <c r="C56" s="91"/>
    </row>
    <row r="57" spans="2:3" ht="15.75">
      <c r="B57" s="86"/>
      <c r="C57" s="91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52" header="0.5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="84" zoomScaleNormal="84" zoomScalePageLayoutView="0" workbookViewId="0" topLeftCell="A1">
      <selection activeCell="C33" sqref="C33"/>
    </sheetView>
  </sheetViews>
  <sheetFormatPr defaultColWidth="9.140625" defaultRowHeight="12.75"/>
  <cols>
    <col min="1" max="1" width="14.421875" style="0" customWidth="1"/>
    <col min="2" max="2" width="46.57421875" style="0" customWidth="1"/>
    <col min="3" max="3" width="20.00390625" style="0" customWidth="1"/>
    <col min="4" max="5" width="8.8515625" style="0" customWidth="1"/>
    <col min="6" max="6" width="8.00390625" style="0" customWidth="1"/>
    <col min="7" max="7" width="9.421875" style="0" customWidth="1"/>
    <col min="8" max="8" width="26.140625" style="0" customWidth="1"/>
    <col min="9" max="9" width="19.8515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203" t="s">
        <v>3</v>
      </c>
      <c r="B6" s="206" t="s">
        <v>7</v>
      </c>
      <c r="C6" s="206" t="s">
        <v>104</v>
      </c>
      <c r="D6" s="213" t="s">
        <v>8</v>
      </c>
      <c r="E6" s="213"/>
      <c r="F6" s="213"/>
      <c r="G6" s="213"/>
      <c r="H6" s="219" t="s">
        <v>2</v>
      </c>
      <c r="I6" s="213" t="s">
        <v>103</v>
      </c>
    </row>
    <row r="7" spans="1:9" ht="24" customHeight="1">
      <c r="A7" s="204"/>
      <c r="B7" s="207"/>
      <c r="C7" s="207"/>
      <c r="D7" s="214" t="s">
        <v>4</v>
      </c>
      <c r="E7" s="215"/>
      <c r="F7" s="216" t="s">
        <v>5</v>
      </c>
      <c r="G7" s="216" t="s">
        <v>6</v>
      </c>
      <c r="H7" s="220"/>
      <c r="I7" s="213"/>
    </row>
    <row r="8" spans="1:9" ht="27" customHeight="1">
      <c r="A8" s="205"/>
      <c r="B8" s="208"/>
      <c r="C8" s="205"/>
      <c r="D8" s="138" t="s">
        <v>121</v>
      </c>
      <c r="E8" s="137" t="s">
        <v>122</v>
      </c>
      <c r="F8" s="217"/>
      <c r="G8" s="217"/>
      <c r="H8" s="221"/>
      <c r="I8" s="218"/>
    </row>
    <row r="9" spans="1:9" ht="15.75">
      <c r="A9" s="131"/>
      <c r="B9" s="30" t="s">
        <v>107</v>
      </c>
      <c r="C9" s="17"/>
      <c r="D9" s="21"/>
      <c r="E9" s="21"/>
      <c r="F9" s="21"/>
      <c r="G9" s="21"/>
      <c r="H9" s="24"/>
      <c r="I9" s="21"/>
    </row>
    <row r="10" spans="1:9" ht="15.75">
      <c r="A10" s="112">
        <v>3</v>
      </c>
      <c r="B10" s="45" t="s">
        <v>130</v>
      </c>
      <c r="C10" s="144" t="s">
        <v>131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ht="16.5" customHeight="1">
      <c r="A11" s="85">
        <v>168</v>
      </c>
      <c r="B11" s="20" t="s">
        <v>81</v>
      </c>
      <c r="C11" s="22">
        <v>120</v>
      </c>
      <c r="D11" s="22">
        <v>3.5</v>
      </c>
      <c r="E11" s="22">
        <v>0.03</v>
      </c>
      <c r="F11" s="22">
        <v>3.65</v>
      </c>
      <c r="G11" s="22">
        <v>19.37</v>
      </c>
      <c r="H11" s="23">
        <v>124.5</v>
      </c>
      <c r="I11" s="22" t="s">
        <v>9</v>
      </c>
    </row>
    <row r="12" spans="1:9" ht="15.75">
      <c r="A12" s="85">
        <v>392</v>
      </c>
      <c r="B12" s="19" t="s">
        <v>197</v>
      </c>
      <c r="C12" s="22" t="s">
        <v>125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5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85"/>
      <c r="B14" s="52"/>
      <c r="C14" s="47">
        <v>322</v>
      </c>
      <c r="D14" s="53">
        <f aca="true" t="shared" si="0" ref="D14:I14">SUM(D10:D13)</f>
        <v>8.469999999999999</v>
      </c>
      <c r="E14" s="53">
        <f t="shared" si="0"/>
        <v>2.55</v>
      </c>
      <c r="F14" s="53">
        <f t="shared" si="0"/>
        <v>6.57</v>
      </c>
      <c r="G14" s="53">
        <f t="shared" si="0"/>
        <v>40.17</v>
      </c>
      <c r="H14" s="53">
        <f t="shared" si="0"/>
        <v>256.5</v>
      </c>
      <c r="I14" s="53">
        <f t="shared" si="0"/>
        <v>0.09000000000000001</v>
      </c>
    </row>
    <row r="15" spans="1:9" ht="15.75">
      <c r="A15" s="85"/>
      <c r="B15" s="30" t="s">
        <v>86</v>
      </c>
      <c r="C15" s="22"/>
      <c r="D15" s="53"/>
      <c r="E15" s="53"/>
      <c r="F15" s="53"/>
      <c r="G15" s="53"/>
      <c r="H15" s="53"/>
      <c r="I15" s="53"/>
    </row>
    <row r="16" spans="1:9" s="73" customFormat="1" ht="15.75">
      <c r="A16" s="147">
        <v>399</v>
      </c>
      <c r="B16" s="20" t="s">
        <v>76</v>
      </c>
      <c r="C16" s="53">
        <v>80</v>
      </c>
      <c r="D16" s="53">
        <v>0.5</v>
      </c>
      <c r="E16" s="53">
        <v>0</v>
      </c>
      <c r="F16" s="53">
        <v>0</v>
      </c>
      <c r="G16" s="53">
        <v>12.7</v>
      </c>
      <c r="H16" s="53">
        <v>52.67</v>
      </c>
      <c r="I16" s="53">
        <v>4</v>
      </c>
    </row>
    <row r="17" spans="1:9" ht="15.75">
      <c r="A17" s="113"/>
      <c r="B17" s="29" t="s">
        <v>148</v>
      </c>
      <c r="C17" s="51"/>
      <c r="D17" s="51"/>
      <c r="E17" s="51"/>
      <c r="F17" s="51"/>
      <c r="G17" s="51"/>
      <c r="H17" s="51"/>
      <c r="I17" s="51"/>
    </row>
    <row r="18" spans="1:9" ht="33" customHeight="1">
      <c r="A18" s="175" t="s">
        <v>171</v>
      </c>
      <c r="B18" s="19" t="s">
        <v>170</v>
      </c>
      <c r="C18" s="22">
        <v>45</v>
      </c>
      <c r="D18" s="22">
        <v>1.06</v>
      </c>
      <c r="E18" s="22">
        <v>0</v>
      </c>
      <c r="F18" s="22">
        <v>2.07</v>
      </c>
      <c r="G18" s="22">
        <v>5.55</v>
      </c>
      <c r="H18" s="23">
        <v>45.05</v>
      </c>
      <c r="I18" s="22">
        <v>3.02</v>
      </c>
    </row>
    <row r="19" spans="1:9" s="76" customFormat="1" ht="17.25" customHeight="1">
      <c r="A19" s="155">
        <v>84</v>
      </c>
      <c r="B19" s="74" t="s">
        <v>140</v>
      </c>
      <c r="C19" s="83" t="s">
        <v>162</v>
      </c>
      <c r="D19" s="15">
        <v>4.49</v>
      </c>
      <c r="E19" s="15">
        <v>8.14</v>
      </c>
      <c r="F19" s="15">
        <v>2.08</v>
      </c>
      <c r="G19" s="83">
        <v>13.32</v>
      </c>
      <c r="H19" s="15">
        <v>120.68</v>
      </c>
      <c r="I19" s="15">
        <v>6.42</v>
      </c>
    </row>
    <row r="20" spans="1:9" ht="15.75">
      <c r="A20" s="85">
        <v>282</v>
      </c>
      <c r="B20" s="19" t="s">
        <v>79</v>
      </c>
      <c r="C20" s="22">
        <v>70</v>
      </c>
      <c r="D20" s="22">
        <v>10.42</v>
      </c>
      <c r="E20" s="22">
        <v>8.72</v>
      </c>
      <c r="F20" s="22">
        <v>7.86</v>
      </c>
      <c r="G20" s="22">
        <v>10.47</v>
      </c>
      <c r="H20" s="23">
        <v>154</v>
      </c>
      <c r="I20" s="22" t="s">
        <v>9</v>
      </c>
    </row>
    <row r="21" spans="1:9" ht="15.75">
      <c r="A21" s="85">
        <v>317</v>
      </c>
      <c r="B21" s="19" t="s">
        <v>123</v>
      </c>
      <c r="C21" s="22">
        <v>100</v>
      </c>
      <c r="D21" s="22">
        <v>3.68</v>
      </c>
      <c r="E21" s="22">
        <v>0.03</v>
      </c>
      <c r="F21" s="22">
        <v>3.01</v>
      </c>
      <c r="G21" s="22">
        <v>17.63</v>
      </c>
      <c r="H21" s="22">
        <v>112.3</v>
      </c>
      <c r="I21" s="22" t="s">
        <v>9</v>
      </c>
    </row>
    <row r="22" spans="1:9" ht="15.75">
      <c r="A22" s="127">
        <v>376</v>
      </c>
      <c r="B22" s="19" t="s">
        <v>23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85"/>
      <c r="B23" s="40" t="s">
        <v>11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85"/>
      <c r="B24" s="52"/>
      <c r="C24" s="156">
        <v>605</v>
      </c>
      <c r="D24" s="53">
        <f aca="true" t="shared" si="1" ref="D24:I24">SUM(D18:D23)</f>
        <v>22.78</v>
      </c>
      <c r="E24" s="53">
        <f t="shared" si="1"/>
        <v>16.89</v>
      </c>
      <c r="F24" s="53">
        <f t="shared" si="1"/>
        <v>15.475000000000001</v>
      </c>
      <c r="G24" s="53">
        <f t="shared" si="1"/>
        <v>83.92</v>
      </c>
      <c r="H24" s="53">
        <f t="shared" si="1"/>
        <v>593.98</v>
      </c>
      <c r="I24" s="53">
        <f t="shared" si="1"/>
        <v>9.74</v>
      </c>
    </row>
    <row r="25" spans="1:9" ht="15.75">
      <c r="A25" s="113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14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27"/>
      <c r="B27" s="20"/>
      <c r="C27" s="22"/>
      <c r="D27" s="22"/>
      <c r="E27" s="22"/>
      <c r="F27" s="22"/>
      <c r="G27" s="22"/>
      <c r="H27" s="22"/>
      <c r="I27" s="22"/>
    </row>
    <row r="28" spans="1:9" ht="15.75">
      <c r="A28" s="115"/>
      <c r="B28" s="49"/>
      <c r="C28" s="98"/>
      <c r="D28" s="35"/>
      <c r="E28" s="35"/>
      <c r="F28" s="35"/>
      <c r="G28" s="35"/>
      <c r="H28" s="35"/>
      <c r="I28" s="35"/>
    </row>
    <row r="29" spans="1:9" ht="15.75">
      <c r="A29" s="129"/>
      <c r="B29" s="48" t="s">
        <v>147</v>
      </c>
      <c r="C29" s="3"/>
      <c r="D29" s="6"/>
      <c r="E29" s="6"/>
      <c r="F29" s="6"/>
      <c r="G29" s="6"/>
      <c r="H29" s="6"/>
      <c r="I29" s="34"/>
    </row>
    <row r="30" spans="1:9" ht="15.75">
      <c r="A30" s="85">
        <v>213</v>
      </c>
      <c r="B30" s="20" t="s">
        <v>73</v>
      </c>
      <c r="C30" s="22">
        <v>40</v>
      </c>
      <c r="D30" s="3">
        <v>5.08</v>
      </c>
      <c r="E30" s="3">
        <v>5.08</v>
      </c>
      <c r="F30" s="3">
        <v>4.6</v>
      </c>
      <c r="G30" s="3">
        <v>0.28</v>
      </c>
      <c r="H30" s="3">
        <v>63</v>
      </c>
      <c r="I30" s="22" t="s">
        <v>9</v>
      </c>
    </row>
    <row r="31" spans="1:9" ht="15.75">
      <c r="A31" s="85">
        <v>5</v>
      </c>
      <c r="B31" s="20" t="s">
        <v>135</v>
      </c>
      <c r="C31" s="22">
        <v>45</v>
      </c>
      <c r="D31" s="3">
        <v>1.14</v>
      </c>
      <c r="E31" s="3">
        <v>0</v>
      </c>
      <c r="F31" s="3">
        <v>5.34</v>
      </c>
      <c r="G31" s="3">
        <v>4.62</v>
      </c>
      <c r="H31" s="3">
        <v>71.4</v>
      </c>
      <c r="I31" s="22">
        <v>4.2</v>
      </c>
    </row>
    <row r="32" spans="1:9" ht="16.5" thickBot="1">
      <c r="A32" s="90">
        <v>394</v>
      </c>
      <c r="B32" s="19" t="s">
        <v>198</v>
      </c>
      <c r="C32" s="22">
        <v>150</v>
      </c>
      <c r="D32" s="22">
        <v>2.65</v>
      </c>
      <c r="E32" s="22">
        <v>2.61</v>
      </c>
      <c r="F32" s="22">
        <v>2.33</v>
      </c>
      <c r="G32" s="22">
        <v>11.31</v>
      </c>
      <c r="H32" s="22">
        <v>77</v>
      </c>
      <c r="I32" s="22">
        <v>1.19</v>
      </c>
    </row>
    <row r="33" spans="1:9" ht="16.5" thickBot="1">
      <c r="A33" s="90">
        <v>458</v>
      </c>
      <c r="B33" s="20" t="s">
        <v>206</v>
      </c>
      <c r="C33" s="22" t="s">
        <v>207</v>
      </c>
      <c r="D33" s="22">
        <v>3.19</v>
      </c>
      <c r="E33" s="165">
        <v>3.19</v>
      </c>
      <c r="F33" s="166">
        <v>2.13</v>
      </c>
      <c r="G33" s="166">
        <v>31.51</v>
      </c>
      <c r="H33" s="166">
        <v>138.57</v>
      </c>
      <c r="I33" s="166">
        <v>0.03</v>
      </c>
    </row>
    <row r="34" spans="1:9" ht="15.75">
      <c r="A34" s="85"/>
      <c r="B34" s="20" t="s">
        <v>35</v>
      </c>
      <c r="C34" s="22">
        <v>35</v>
      </c>
      <c r="D34" s="22">
        <v>1.48</v>
      </c>
      <c r="E34" s="22">
        <v>0</v>
      </c>
      <c r="F34" s="22">
        <v>0.58</v>
      </c>
      <c r="G34" s="22">
        <v>10.28</v>
      </c>
      <c r="H34" s="23">
        <v>50</v>
      </c>
      <c r="I34" s="22" t="s">
        <v>9</v>
      </c>
    </row>
    <row r="35" spans="1:9" ht="15.75">
      <c r="A35" s="125">
        <v>368</v>
      </c>
      <c r="B35" s="40" t="s">
        <v>78</v>
      </c>
      <c r="C35" s="42">
        <v>100</v>
      </c>
      <c r="D35" s="26">
        <v>0.38</v>
      </c>
      <c r="E35" s="26">
        <v>0</v>
      </c>
      <c r="F35" s="26">
        <v>0.38</v>
      </c>
      <c r="G35" s="26">
        <v>9.31</v>
      </c>
      <c r="H35" s="42">
        <v>41.8</v>
      </c>
      <c r="I35" s="26">
        <v>9.5</v>
      </c>
    </row>
    <row r="36" spans="1:9" ht="15.75">
      <c r="A36" s="116"/>
      <c r="B36" s="40"/>
      <c r="C36" s="158">
        <v>420</v>
      </c>
      <c r="D36" s="46">
        <f aca="true" t="shared" si="2" ref="D36:I36">SUM(D30:D35)</f>
        <v>13.92</v>
      </c>
      <c r="E36" s="46">
        <f t="shared" si="2"/>
        <v>10.879999999999999</v>
      </c>
      <c r="F36" s="46">
        <f t="shared" si="2"/>
        <v>15.36</v>
      </c>
      <c r="G36" s="46">
        <f t="shared" si="2"/>
        <v>67.31</v>
      </c>
      <c r="H36" s="46">
        <f t="shared" si="2"/>
        <v>441.77000000000004</v>
      </c>
      <c r="I36" s="46">
        <f t="shared" si="2"/>
        <v>14.920000000000002</v>
      </c>
    </row>
    <row r="37" spans="1:9" ht="15.75">
      <c r="A37" s="40"/>
      <c r="B37" s="39" t="s">
        <v>98</v>
      </c>
      <c r="C37" s="99">
        <v>1427</v>
      </c>
      <c r="D37" s="46">
        <f aca="true" t="shared" si="3" ref="D37:I37">D14+D16+D24+D28+D36</f>
        <v>45.67</v>
      </c>
      <c r="E37" s="46">
        <f t="shared" si="3"/>
        <v>30.32</v>
      </c>
      <c r="F37" s="46">
        <f t="shared" si="3"/>
        <v>37.405</v>
      </c>
      <c r="G37" s="46">
        <f t="shared" si="3"/>
        <v>204.10000000000002</v>
      </c>
      <c r="H37" s="46">
        <f t="shared" si="3"/>
        <v>1344.92</v>
      </c>
      <c r="I37" s="46">
        <f t="shared" si="3"/>
        <v>28.75</v>
      </c>
    </row>
    <row r="38" spans="1:9" ht="15.75">
      <c r="A38" s="8"/>
      <c r="B38" s="39" t="s">
        <v>24</v>
      </c>
      <c r="C38" s="39"/>
      <c r="D38" s="10">
        <v>42</v>
      </c>
      <c r="E38" s="10"/>
      <c r="F38" s="10">
        <v>47</v>
      </c>
      <c r="G38" s="10">
        <v>203</v>
      </c>
      <c r="H38" s="10">
        <v>1400</v>
      </c>
      <c r="I38" s="10">
        <v>45</v>
      </c>
    </row>
    <row r="39" spans="1:9" ht="15.75">
      <c r="A39" s="8"/>
      <c r="B39" s="5" t="s">
        <v>20</v>
      </c>
      <c r="C39" s="8"/>
      <c r="D39" s="6">
        <f>D37/D38*100-100</f>
        <v>8.73809523809524</v>
      </c>
      <c r="E39" s="120"/>
      <c r="F39" s="6">
        <f>F37/F38*100-100</f>
        <v>-20.414893617021278</v>
      </c>
      <c r="G39" s="6">
        <f>G37/G38*100-100</f>
        <v>0.5418719211822633</v>
      </c>
      <c r="H39" s="6">
        <f>H37/H38*100-100</f>
        <v>-3.934285714285707</v>
      </c>
      <c r="I39" s="6">
        <f>I37/I38*100-100</f>
        <v>-36.111111111111114</v>
      </c>
    </row>
    <row r="40" spans="1:9" ht="15.75">
      <c r="A40" s="8"/>
      <c r="B40" s="31" t="s">
        <v>124</v>
      </c>
      <c r="C40" s="8"/>
      <c r="D40" s="6"/>
      <c r="E40" s="142">
        <v>0.524</v>
      </c>
      <c r="F40" s="6"/>
      <c r="G40" s="6"/>
      <c r="H40" s="6"/>
      <c r="I40" s="6"/>
    </row>
    <row r="41" spans="1:9" ht="13.5" customHeight="1">
      <c r="A41" s="8"/>
      <c r="B41" s="5" t="s">
        <v>85</v>
      </c>
      <c r="C41" s="8"/>
      <c r="D41" s="3">
        <v>1</v>
      </c>
      <c r="E41" s="3"/>
      <c r="F41" s="120">
        <f>F37/D37</f>
        <v>0.8190278081891833</v>
      </c>
      <c r="G41" s="120">
        <f>G37/D37</f>
        <v>4.469016860083206</v>
      </c>
      <c r="H41" s="8"/>
      <c r="I41" s="8"/>
    </row>
    <row r="42" spans="1:9" ht="31.5" customHeight="1">
      <c r="A42" s="8"/>
      <c r="B42" s="117" t="s">
        <v>128</v>
      </c>
      <c r="C42" s="8"/>
      <c r="D42" s="3">
        <v>13</v>
      </c>
      <c r="E42" s="3"/>
      <c r="F42" s="120">
        <v>29</v>
      </c>
      <c r="G42" s="120">
        <v>58</v>
      </c>
      <c r="H42" s="8"/>
      <c r="I42" s="8"/>
    </row>
    <row r="43" ht="12.75">
      <c r="B43" s="119" t="s">
        <v>114</v>
      </c>
    </row>
    <row r="46" spans="2:3" ht="15.75">
      <c r="B46" s="86"/>
      <c r="C46" s="126"/>
    </row>
    <row r="47" spans="2:3" ht="15.75">
      <c r="B47" s="86"/>
      <c r="C47" s="126"/>
    </row>
    <row r="48" spans="2:3" ht="15.75">
      <c r="B48" s="86"/>
      <c r="C48" s="126"/>
    </row>
    <row r="49" spans="2:3" ht="15.75">
      <c r="B49" s="86"/>
      <c r="C49" s="126"/>
    </row>
    <row r="50" spans="2:3" ht="15.75">
      <c r="B50" s="86"/>
      <c r="C50" s="126"/>
    </row>
    <row r="53" spans="2:3" ht="15.75">
      <c r="B53" s="86"/>
      <c r="C53" s="91"/>
    </row>
    <row r="54" spans="2:3" ht="15.75">
      <c r="B54" s="86"/>
      <c r="C54" s="91"/>
    </row>
    <row r="55" spans="2:3" ht="15.75">
      <c r="B55" s="86"/>
      <c r="C55" s="91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1" bottom="0.46" header="0.5" footer="0.5"/>
  <pageSetup horizontalDpi="600" verticalDpi="600"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14.28125" style="0" customWidth="1"/>
    <col min="2" max="2" width="54.8515625" style="0" customWidth="1"/>
    <col min="3" max="3" width="19.28125" style="0" customWidth="1"/>
    <col min="4" max="5" width="8.140625" style="0" customWidth="1"/>
    <col min="6" max="6" width="7.57421875" style="0" customWidth="1"/>
    <col min="7" max="7" width="8.140625" style="0" customWidth="1"/>
    <col min="8" max="8" width="25.57421875" style="0" customWidth="1"/>
    <col min="9" max="9" width="17.14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12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203" t="s">
        <v>3</v>
      </c>
      <c r="B6" s="206" t="s">
        <v>7</v>
      </c>
      <c r="C6" s="206" t="s">
        <v>104</v>
      </c>
      <c r="D6" s="213" t="s">
        <v>8</v>
      </c>
      <c r="E6" s="213"/>
      <c r="F6" s="213"/>
      <c r="G6" s="213"/>
      <c r="H6" s="219" t="s">
        <v>2</v>
      </c>
      <c r="I6" s="213" t="s">
        <v>103</v>
      </c>
    </row>
    <row r="7" spans="1:9" ht="24" customHeight="1">
      <c r="A7" s="204"/>
      <c r="B7" s="207"/>
      <c r="C7" s="207"/>
      <c r="D7" s="214" t="s">
        <v>4</v>
      </c>
      <c r="E7" s="215"/>
      <c r="F7" s="216" t="s">
        <v>5</v>
      </c>
      <c r="G7" s="216" t="s">
        <v>6</v>
      </c>
      <c r="H7" s="220"/>
      <c r="I7" s="213"/>
    </row>
    <row r="8" spans="1:9" ht="26.25" customHeight="1">
      <c r="A8" s="207"/>
      <c r="B8" s="224"/>
      <c r="C8" s="205"/>
      <c r="D8" s="138" t="s">
        <v>121</v>
      </c>
      <c r="E8" s="137" t="s">
        <v>122</v>
      </c>
      <c r="F8" s="217"/>
      <c r="G8" s="217"/>
      <c r="H8" s="220"/>
      <c r="I8" s="218"/>
    </row>
    <row r="9" spans="1:9" ht="15.75">
      <c r="A9" s="134"/>
      <c r="B9" s="48" t="s">
        <v>118</v>
      </c>
      <c r="C9" s="15"/>
      <c r="D9" s="3"/>
      <c r="E9" s="3"/>
      <c r="F9" s="3"/>
      <c r="G9" s="3"/>
      <c r="H9" s="15"/>
      <c r="I9" s="3"/>
    </row>
    <row r="10" spans="1:9" ht="15.75">
      <c r="A10" s="85">
        <v>1</v>
      </c>
      <c r="B10" s="20" t="s">
        <v>109</v>
      </c>
      <c r="C10" s="22" t="s">
        <v>168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90">
        <v>94</v>
      </c>
      <c r="B11" s="19" t="s">
        <v>208</v>
      </c>
      <c r="C11" s="22">
        <v>120</v>
      </c>
      <c r="D11" s="22">
        <v>5.41</v>
      </c>
      <c r="E11" s="70">
        <v>0.03</v>
      </c>
      <c r="F11" s="22">
        <v>8.34</v>
      </c>
      <c r="G11" s="22">
        <v>20.69</v>
      </c>
      <c r="H11" s="22">
        <v>179.95</v>
      </c>
      <c r="I11" s="22">
        <v>0.72</v>
      </c>
    </row>
    <row r="12" spans="1:9" ht="15.75">
      <c r="A12" s="85">
        <v>395</v>
      </c>
      <c r="B12" s="20" t="s">
        <v>37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2">
        <v>100</v>
      </c>
      <c r="I12" s="22">
        <v>0.98</v>
      </c>
    </row>
    <row r="13" spans="1:9" ht="15.75">
      <c r="A13" s="85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35"/>
      <c r="B14" s="52"/>
      <c r="C14" s="47">
        <v>349</v>
      </c>
      <c r="D14" s="53">
        <f aca="true" t="shared" si="0" ref="D14:I14">SUM(D10:D12)</f>
        <v>8.98</v>
      </c>
      <c r="E14" s="53">
        <f t="shared" si="0"/>
        <v>2.25</v>
      </c>
      <c r="F14" s="53">
        <f t="shared" si="0"/>
        <v>14.12</v>
      </c>
      <c r="G14" s="53">
        <f t="shared" si="0"/>
        <v>38.63</v>
      </c>
      <c r="H14" s="53">
        <f t="shared" si="0"/>
        <v>347.95</v>
      </c>
      <c r="I14" s="53">
        <f t="shared" si="0"/>
        <v>1.7</v>
      </c>
    </row>
    <row r="15" spans="1:9" ht="15.75">
      <c r="A15" s="135"/>
      <c r="B15" s="30" t="s">
        <v>88</v>
      </c>
      <c r="C15" s="53"/>
      <c r="D15" s="53"/>
      <c r="E15" s="53"/>
      <c r="F15" s="53"/>
      <c r="G15" s="53"/>
      <c r="H15" s="53"/>
      <c r="I15" s="53"/>
    </row>
    <row r="16" spans="1:9" ht="15.75">
      <c r="A16" s="147">
        <v>399</v>
      </c>
      <c r="B16" s="55" t="s">
        <v>87</v>
      </c>
      <c r="C16" s="53">
        <v>80</v>
      </c>
      <c r="D16" s="53">
        <v>0.3</v>
      </c>
      <c r="E16" s="53">
        <v>0</v>
      </c>
      <c r="F16" s="53">
        <v>0.2</v>
      </c>
      <c r="G16" s="53">
        <v>16.3</v>
      </c>
      <c r="H16" s="53">
        <v>68</v>
      </c>
      <c r="I16" s="53">
        <v>2</v>
      </c>
    </row>
    <row r="17" spans="1:9" ht="15.75">
      <c r="A17" s="112"/>
      <c r="B17" s="94" t="s">
        <v>105</v>
      </c>
      <c r="C17" s="27"/>
      <c r="D17" s="27"/>
      <c r="E17" s="27"/>
      <c r="F17" s="27"/>
      <c r="G17" s="27"/>
      <c r="H17" s="27"/>
      <c r="I17" s="27"/>
    </row>
    <row r="18" spans="1:9" s="14" customFormat="1" ht="15.75" customHeight="1">
      <c r="A18" s="90">
        <v>19</v>
      </c>
      <c r="B18" s="19" t="s">
        <v>179</v>
      </c>
      <c r="C18" s="23">
        <v>45</v>
      </c>
      <c r="D18" s="22">
        <v>0.39</v>
      </c>
      <c r="E18" s="22">
        <v>0</v>
      </c>
      <c r="F18" s="22">
        <v>2.3</v>
      </c>
      <c r="G18" s="22">
        <v>1.17</v>
      </c>
      <c r="H18" s="23">
        <v>34.5</v>
      </c>
      <c r="I18" s="22">
        <v>2.5</v>
      </c>
    </row>
    <row r="19" spans="1:9" s="80" customFormat="1" ht="15" customHeight="1">
      <c r="A19" s="150">
        <v>57</v>
      </c>
      <c r="B19" s="69" t="s">
        <v>180</v>
      </c>
      <c r="C19" s="68" t="s">
        <v>115</v>
      </c>
      <c r="D19" s="70">
        <v>1.09</v>
      </c>
      <c r="E19" s="70">
        <v>0.12</v>
      </c>
      <c r="F19" s="72">
        <v>2.95</v>
      </c>
      <c r="G19" s="70">
        <v>7.65</v>
      </c>
      <c r="H19" s="68">
        <v>61.5</v>
      </c>
      <c r="I19" s="70">
        <v>6.17</v>
      </c>
    </row>
    <row r="20" spans="1:9" ht="15.75">
      <c r="A20" s="113">
        <v>291</v>
      </c>
      <c r="B20" s="169" t="s">
        <v>181</v>
      </c>
      <c r="C20" s="25">
        <v>135</v>
      </c>
      <c r="D20" s="22"/>
      <c r="E20" s="22"/>
      <c r="F20" s="22"/>
      <c r="G20" s="22"/>
      <c r="H20" s="22"/>
      <c r="I20" s="22"/>
    </row>
    <row r="21" spans="1:9" s="76" customFormat="1" ht="17.25" customHeight="1">
      <c r="A21" s="148">
        <v>378</v>
      </c>
      <c r="B21" s="74" t="s">
        <v>155</v>
      </c>
      <c r="C21" s="83">
        <v>150</v>
      </c>
      <c r="D21" s="15">
        <v>0.13</v>
      </c>
      <c r="E21" s="15">
        <v>0</v>
      </c>
      <c r="F21" s="15">
        <v>0.06</v>
      </c>
      <c r="G21" s="15">
        <v>20.13</v>
      </c>
      <c r="H21" s="83">
        <v>81.6</v>
      </c>
      <c r="I21" s="15">
        <v>18.3</v>
      </c>
    </row>
    <row r="22" spans="1:9" ht="15.75">
      <c r="A22" s="90"/>
      <c r="B22" s="40" t="s">
        <v>11</v>
      </c>
      <c r="C22" s="26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85"/>
      <c r="B23" s="19"/>
      <c r="C23" s="47">
        <v>554</v>
      </c>
      <c r="D23" s="53">
        <f aca="true" t="shared" si="1" ref="D23:I23">SUM(D18:D22)</f>
        <v>4.41</v>
      </c>
      <c r="E23" s="53">
        <f t="shared" si="1"/>
        <v>0.12</v>
      </c>
      <c r="F23" s="53">
        <f t="shared" si="1"/>
        <v>5.75</v>
      </c>
      <c r="G23" s="53">
        <f t="shared" si="1"/>
        <v>45.07</v>
      </c>
      <c r="H23" s="53">
        <f t="shared" si="1"/>
        <v>254.8</v>
      </c>
      <c r="I23" s="53">
        <f t="shared" si="1"/>
        <v>26.97</v>
      </c>
    </row>
    <row r="24" spans="4:9" ht="15.75">
      <c r="D24" s="25"/>
      <c r="E24" s="25"/>
      <c r="F24" s="25"/>
      <c r="G24" s="25"/>
      <c r="H24" s="25"/>
      <c r="I24" s="25"/>
    </row>
    <row r="25" spans="1:9" ht="15.75">
      <c r="A25" s="129"/>
      <c r="D25" s="22"/>
      <c r="E25" s="22"/>
      <c r="F25" s="22"/>
      <c r="G25" s="23"/>
      <c r="H25" s="22"/>
      <c r="I25" s="22"/>
    </row>
    <row r="26" spans="1:9" ht="15.75">
      <c r="A26" s="85"/>
      <c r="B26" s="20"/>
      <c r="C26" s="22"/>
      <c r="D26" s="22"/>
      <c r="E26" s="22"/>
      <c r="F26" s="22"/>
      <c r="G26" s="22"/>
      <c r="H26" s="23"/>
      <c r="I26" s="22"/>
    </row>
    <row r="27" spans="1:9" ht="15.75">
      <c r="A27" s="115"/>
      <c r="B27" s="49"/>
      <c r="C27" s="98"/>
      <c r="D27" s="35"/>
      <c r="E27" s="35"/>
      <c r="F27" s="35"/>
      <c r="G27" s="35"/>
      <c r="H27" s="35"/>
      <c r="I27" s="35"/>
    </row>
    <row r="28" spans="1:9" ht="15.75">
      <c r="A28" s="114"/>
      <c r="B28" s="48" t="s">
        <v>147</v>
      </c>
      <c r="C28" s="21"/>
      <c r="D28" s="34"/>
      <c r="E28" s="34"/>
      <c r="F28" s="34"/>
      <c r="G28" s="34"/>
      <c r="H28" s="34"/>
      <c r="I28" s="34"/>
    </row>
    <row r="29" spans="1:9" ht="15.75">
      <c r="A29" s="85">
        <v>230</v>
      </c>
      <c r="B29" s="19" t="s">
        <v>26</v>
      </c>
      <c r="C29" s="23">
        <v>90</v>
      </c>
      <c r="D29" s="22">
        <v>13.35</v>
      </c>
      <c r="E29" s="22">
        <v>12.07</v>
      </c>
      <c r="F29" s="22">
        <v>10.02</v>
      </c>
      <c r="G29" s="22">
        <v>13.78</v>
      </c>
      <c r="H29" s="23">
        <v>199.5</v>
      </c>
      <c r="I29" s="22">
        <v>0.18</v>
      </c>
    </row>
    <row r="30" spans="1:9" ht="15.75">
      <c r="A30" s="90" t="s">
        <v>28</v>
      </c>
      <c r="B30" s="19" t="s">
        <v>27</v>
      </c>
      <c r="C30" s="23">
        <v>30</v>
      </c>
      <c r="D30" s="22">
        <v>1.83</v>
      </c>
      <c r="E30" s="22">
        <v>0.31</v>
      </c>
      <c r="F30" s="22">
        <v>2.76</v>
      </c>
      <c r="G30" s="22">
        <v>3.96</v>
      </c>
      <c r="H30" s="23">
        <v>66.81</v>
      </c>
      <c r="I30" s="22">
        <v>0.13</v>
      </c>
    </row>
    <row r="31" spans="1:9" ht="15.75">
      <c r="A31" s="114">
        <v>401</v>
      </c>
      <c r="B31" s="20" t="s">
        <v>129</v>
      </c>
      <c r="C31" s="22">
        <v>100</v>
      </c>
      <c r="D31" s="22">
        <v>4.35</v>
      </c>
      <c r="E31" s="22">
        <v>5.22</v>
      </c>
      <c r="F31" s="22">
        <v>4.5</v>
      </c>
      <c r="G31" s="118">
        <v>7.2</v>
      </c>
      <c r="H31" s="22">
        <v>90</v>
      </c>
      <c r="I31" s="22">
        <v>1.26</v>
      </c>
    </row>
    <row r="32" spans="1:9" ht="15.75">
      <c r="A32" s="85">
        <v>702</v>
      </c>
      <c r="B32" s="41" t="s">
        <v>182</v>
      </c>
      <c r="C32" s="26" t="s">
        <v>183</v>
      </c>
      <c r="D32" s="167"/>
      <c r="E32" s="167"/>
      <c r="F32" s="167"/>
      <c r="G32" s="167"/>
      <c r="H32" s="168"/>
      <c r="I32" s="167"/>
    </row>
    <row r="33" spans="1:9" ht="15.75">
      <c r="A33" s="85">
        <v>368</v>
      </c>
      <c r="B33" s="41" t="s">
        <v>156</v>
      </c>
      <c r="C33" s="26">
        <v>100</v>
      </c>
      <c r="D33" s="26">
        <v>0.38</v>
      </c>
      <c r="E33" s="26">
        <v>0</v>
      </c>
      <c r="F33" s="26">
        <v>0.29</v>
      </c>
      <c r="G33" s="26">
        <v>9.79</v>
      </c>
      <c r="H33" s="42">
        <v>43.7</v>
      </c>
      <c r="I33" s="26">
        <v>4.75</v>
      </c>
    </row>
    <row r="34" spans="1:9" ht="15.75">
      <c r="A34" s="40"/>
      <c r="B34" s="40"/>
      <c r="C34" s="107">
        <v>370</v>
      </c>
      <c r="D34" s="43">
        <f aca="true" t="shared" si="2" ref="D34:I34">SUM(D29:D33)</f>
        <v>19.91</v>
      </c>
      <c r="E34" s="43">
        <f t="shared" si="2"/>
        <v>17.6</v>
      </c>
      <c r="F34" s="43">
        <f t="shared" si="2"/>
        <v>17.57</v>
      </c>
      <c r="G34" s="43">
        <f t="shared" si="2"/>
        <v>34.73</v>
      </c>
      <c r="H34" s="43">
        <f t="shared" si="2"/>
        <v>400.01</v>
      </c>
      <c r="I34" s="43">
        <f t="shared" si="2"/>
        <v>6.32</v>
      </c>
    </row>
    <row r="35" spans="1:9" ht="15.75">
      <c r="A35" s="40"/>
      <c r="B35" s="39" t="s">
        <v>99</v>
      </c>
      <c r="C35" s="99">
        <v>1353</v>
      </c>
      <c r="D35" s="46">
        <f aca="true" t="shared" si="3" ref="D35:I35">D34+D27+D23+D16+D14</f>
        <v>33.6</v>
      </c>
      <c r="E35" s="46">
        <f t="shared" si="3"/>
        <v>19.970000000000002</v>
      </c>
      <c r="F35" s="46">
        <f t="shared" si="3"/>
        <v>37.64</v>
      </c>
      <c r="G35" s="46">
        <f t="shared" si="3"/>
        <v>134.73</v>
      </c>
      <c r="H35" s="46">
        <f t="shared" si="3"/>
        <v>1070.76</v>
      </c>
      <c r="I35" s="46">
        <f t="shared" si="3"/>
        <v>36.99</v>
      </c>
    </row>
    <row r="36" spans="1:9" ht="15.75">
      <c r="A36" s="8"/>
      <c r="B36" s="39" t="s">
        <v>24</v>
      </c>
      <c r="C36" s="39"/>
      <c r="D36" s="10">
        <v>42</v>
      </c>
      <c r="E36" s="10"/>
      <c r="F36" s="10">
        <v>47</v>
      </c>
      <c r="G36" s="10">
        <v>203</v>
      </c>
      <c r="H36" s="10">
        <v>1400</v>
      </c>
      <c r="I36" s="10">
        <v>45</v>
      </c>
    </row>
    <row r="37" spans="1:9" ht="15.75">
      <c r="A37" s="8"/>
      <c r="B37" s="5" t="s">
        <v>20</v>
      </c>
      <c r="C37" s="8"/>
      <c r="D37" s="6">
        <f>D35/D36*100-100</f>
        <v>-20</v>
      </c>
      <c r="F37" s="6">
        <f>F35/F36*100-100</f>
        <v>-19.914893617021278</v>
      </c>
      <c r="G37" s="6">
        <f>G35/G36*100-100</f>
        <v>-33.63054187192118</v>
      </c>
      <c r="H37" s="6">
        <f>H35/H36*100-100</f>
        <v>-23.517142857142858</v>
      </c>
      <c r="I37" s="6">
        <f>I35/I36*100-100</f>
        <v>-17.799999999999997</v>
      </c>
    </row>
    <row r="38" spans="1:9" ht="15.75">
      <c r="A38" s="8"/>
      <c r="B38" s="31" t="s">
        <v>124</v>
      </c>
      <c r="C38" s="8"/>
      <c r="D38" s="6"/>
      <c r="E38" s="140">
        <v>0.619</v>
      </c>
      <c r="F38" s="6"/>
      <c r="G38" s="6"/>
      <c r="H38" s="6"/>
      <c r="I38" s="6"/>
    </row>
    <row r="39" spans="1:9" ht="13.5" customHeight="1">
      <c r="A39" s="8"/>
      <c r="B39" s="5" t="s">
        <v>85</v>
      </c>
      <c r="C39" s="8"/>
      <c r="D39" s="3">
        <v>1</v>
      </c>
      <c r="E39" s="3"/>
      <c r="F39" s="120">
        <f>F35/D35</f>
        <v>1.1202380952380953</v>
      </c>
      <c r="G39" s="120">
        <f>G35/D35</f>
        <v>4.009821428571428</v>
      </c>
      <c r="H39" s="8"/>
      <c r="I39" s="8"/>
    </row>
    <row r="40" spans="1:9" ht="32.25" customHeight="1">
      <c r="A40" s="8"/>
      <c r="B40" s="117" t="s">
        <v>128</v>
      </c>
      <c r="C40" s="8"/>
      <c r="D40" s="3">
        <v>16</v>
      </c>
      <c r="E40" s="3"/>
      <c r="F40" s="120">
        <v>30</v>
      </c>
      <c r="G40" s="120">
        <v>54</v>
      </c>
      <c r="H40" s="8"/>
      <c r="I40" s="8"/>
    </row>
    <row r="41" ht="12.75">
      <c r="B41" s="119" t="s">
        <v>114</v>
      </c>
    </row>
    <row r="43" spans="2:3" ht="15.75">
      <c r="B43" s="86"/>
      <c r="C43" s="88"/>
    </row>
    <row r="44" spans="2:3" ht="15.75">
      <c r="B44" s="86"/>
      <c r="C44" s="88"/>
    </row>
    <row r="45" spans="2:3" ht="15.75">
      <c r="B45" s="86"/>
      <c r="C45" s="88"/>
    </row>
    <row r="46" spans="2:3" ht="15.75">
      <c r="B46" s="86"/>
      <c r="C46" s="88"/>
    </row>
    <row r="47" spans="2:3" ht="15.75">
      <c r="B47" s="86"/>
      <c r="C47" s="88"/>
    </row>
    <row r="50" spans="2:3" ht="15.75">
      <c r="B50" s="86"/>
      <c r="C50" s="88"/>
    </row>
    <row r="51" spans="2:3" ht="15.75">
      <c r="B51" s="86"/>
      <c r="C51" s="88"/>
    </row>
    <row r="52" spans="2:3" ht="15.75">
      <c r="B52" s="86"/>
      <c r="C52" s="8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4" bottom="0.48" header="0.5" footer="0.36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3.7109375" style="0" customWidth="1"/>
    <col min="2" max="2" width="38.57421875" style="0" customWidth="1"/>
    <col min="3" max="3" width="21.8515625" style="0" customWidth="1"/>
    <col min="4" max="5" width="7.8515625" style="0" customWidth="1"/>
    <col min="6" max="6" width="7.57421875" style="0" customWidth="1"/>
    <col min="7" max="7" width="7.8515625" style="0" customWidth="1"/>
    <col min="8" max="8" width="27.421875" style="0" customWidth="1"/>
    <col min="9" max="9" width="17.140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14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59" customFormat="1" ht="21.75" customHeight="1">
      <c r="A6" s="203" t="s">
        <v>3</v>
      </c>
      <c r="B6" s="206" t="s">
        <v>7</v>
      </c>
      <c r="C6" s="206" t="s">
        <v>104</v>
      </c>
      <c r="D6" s="213" t="s">
        <v>8</v>
      </c>
      <c r="E6" s="213"/>
      <c r="F6" s="213"/>
      <c r="G6" s="213"/>
      <c r="H6" s="219" t="s">
        <v>2</v>
      </c>
      <c r="I6" s="213" t="s">
        <v>103</v>
      </c>
    </row>
    <row r="7" spans="1:9" s="59" customFormat="1" ht="21.75" customHeight="1">
      <c r="A7" s="204"/>
      <c r="B7" s="207"/>
      <c r="C7" s="207"/>
      <c r="D7" s="214" t="s">
        <v>4</v>
      </c>
      <c r="E7" s="215"/>
      <c r="F7" s="216" t="s">
        <v>5</v>
      </c>
      <c r="G7" s="216" t="s">
        <v>6</v>
      </c>
      <c r="H7" s="220"/>
      <c r="I7" s="213"/>
    </row>
    <row r="8" spans="1:9" s="59" customFormat="1" ht="23.25" customHeight="1">
      <c r="A8" s="207"/>
      <c r="B8" s="224"/>
      <c r="C8" s="205"/>
      <c r="D8" s="138" t="s">
        <v>121</v>
      </c>
      <c r="E8" s="137" t="s">
        <v>122</v>
      </c>
      <c r="F8" s="217"/>
      <c r="G8" s="217"/>
      <c r="H8" s="220"/>
      <c r="I8" s="218"/>
    </row>
    <row r="9" spans="1:9" ht="15.75">
      <c r="A9" s="136"/>
      <c r="B9" s="54" t="s">
        <v>118</v>
      </c>
      <c r="C9" s="16"/>
      <c r="D9" s="21"/>
      <c r="E9" s="21"/>
      <c r="F9" s="21"/>
      <c r="G9" s="21"/>
      <c r="H9" s="16"/>
      <c r="I9" s="21"/>
    </row>
    <row r="10" spans="1:9" ht="15.75">
      <c r="A10" s="112">
        <v>3</v>
      </c>
      <c r="B10" s="45" t="s">
        <v>130</v>
      </c>
      <c r="C10" s="144" t="s">
        <v>131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ht="15.75">
      <c r="A11" s="90">
        <v>94</v>
      </c>
      <c r="B11" s="19" t="s">
        <v>136</v>
      </c>
      <c r="C11" s="22">
        <v>120</v>
      </c>
      <c r="D11" s="22">
        <v>5.37</v>
      </c>
      <c r="E11" s="22">
        <v>3.59</v>
      </c>
      <c r="F11" s="22">
        <v>4.93</v>
      </c>
      <c r="G11" s="22">
        <v>15.37</v>
      </c>
      <c r="H11" s="22">
        <v>127.44</v>
      </c>
      <c r="I11" s="22">
        <v>0.82</v>
      </c>
    </row>
    <row r="12" spans="1:9" ht="15.75">
      <c r="A12" s="85">
        <v>392</v>
      </c>
      <c r="B12" s="19" t="s">
        <v>199</v>
      </c>
      <c r="C12" s="22" t="s">
        <v>125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116"/>
      <c r="B13" s="40"/>
      <c r="C13" s="107" t="s">
        <v>152</v>
      </c>
      <c r="D13" s="43">
        <f aca="true" t="shared" si="0" ref="D13:I13">SUM(D10:D12)</f>
        <v>10.34</v>
      </c>
      <c r="E13" s="43">
        <f t="shared" si="0"/>
        <v>6.109999999999999</v>
      </c>
      <c r="F13" s="43">
        <f t="shared" si="0"/>
        <v>7.85</v>
      </c>
      <c r="G13" s="43">
        <f t="shared" si="0"/>
        <v>36.17</v>
      </c>
      <c r="H13" s="43">
        <f t="shared" si="0"/>
        <v>259.44</v>
      </c>
      <c r="I13" s="43">
        <f t="shared" si="0"/>
        <v>0.9099999999999999</v>
      </c>
    </row>
    <row r="14" spans="1:9" ht="15.75">
      <c r="A14" s="116"/>
      <c r="B14" s="30" t="s">
        <v>86</v>
      </c>
      <c r="C14" s="26"/>
      <c r="D14" s="43"/>
      <c r="E14" s="43"/>
      <c r="F14" s="43"/>
      <c r="G14" s="43"/>
      <c r="H14" s="43"/>
      <c r="I14" s="43"/>
    </row>
    <row r="15" spans="1:9" s="73" customFormat="1" ht="15.75">
      <c r="A15" s="147">
        <v>399</v>
      </c>
      <c r="B15" s="20" t="s">
        <v>76</v>
      </c>
      <c r="C15" s="53">
        <v>80</v>
      </c>
      <c r="D15" s="53">
        <v>0.5</v>
      </c>
      <c r="E15" s="53">
        <v>0</v>
      </c>
      <c r="F15" s="53">
        <v>0</v>
      </c>
      <c r="G15" s="53">
        <v>12.7</v>
      </c>
      <c r="H15" s="53">
        <v>52.67</v>
      </c>
      <c r="I15" s="53">
        <v>4</v>
      </c>
    </row>
    <row r="16" spans="1:9" ht="15.75">
      <c r="A16" s="112"/>
      <c r="B16" s="94" t="s">
        <v>119</v>
      </c>
      <c r="C16" s="27"/>
      <c r="D16" s="27"/>
      <c r="E16" s="27"/>
      <c r="F16" s="27"/>
      <c r="G16" s="27"/>
      <c r="H16" s="27"/>
      <c r="I16" s="27"/>
    </row>
    <row r="17" spans="1:9" ht="32.25" customHeight="1">
      <c r="A17" s="175" t="s">
        <v>171</v>
      </c>
      <c r="B17" s="19" t="s">
        <v>170</v>
      </c>
      <c r="C17" s="68">
        <v>45</v>
      </c>
      <c r="D17" s="70">
        <v>1.34</v>
      </c>
      <c r="E17" s="70">
        <v>0</v>
      </c>
      <c r="F17" s="70">
        <v>2.34</v>
      </c>
      <c r="G17" s="68">
        <v>2.81</v>
      </c>
      <c r="H17" s="70">
        <v>37.62</v>
      </c>
      <c r="I17" s="70">
        <v>4.95</v>
      </c>
    </row>
    <row r="18" spans="1:9" ht="15.75" customHeight="1">
      <c r="A18" s="146">
        <v>77</v>
      </c>
      <c r="B18" s="178" t="s">
        <v>133</v>
      </c>
      <c r="C18" s="15">
        <v>150</v>
      </c>
      <c r="D18" s="15">
        <v>1.41</v>
      </c>
      <c r="E18" s="15">
        <v>0</v>
      </c>
      <c r="F18" s="15">
        <v>1.7</v>
      </c>
      <c r="G18" s="15">
        <v>9.98</v>
      </c>
      <c r="H18" s="15">
        <v>60.75</v>
      </c>
      <c r="I18" s="15">
        <v>7.2</v>
      </c>
    </row>
    <row r="19" spans="1:9" ht="15.75">
      <c r="A19" s="85">
        <v>297</v>
      </c>
      <c r="B19" s="178" t="s">
        <v>139</v>
      </c>
      <c r="C19" s="22" t="s">
        <v>126</v>
      </c>
      <c r="D19" s="22">
        <v>8.54</v>
      </c>
      <c r="E19" s="22">
        <v>6.78</v>
      </c>
      <c r="F19" s="22">
        <v>9.55</v>
      </c>
      <c r="G19" s="22">
        <v>11.18</v>
      </c>
      <c r="H19" s="22">
        <v>165</v>
      </c>
      <c r="I19" s="22">
        <v>0.79</v>
      </c>
    </row>
    <row r="20" spans="1:9" ht="15.75">
      <c r="A20" s="127">
        <v>376</v>
      </c>
      <c r="B20" s="19" t="s">
        <v>23</v>
      </c>
      <c r="C20" s="23">
        <v>150</v>
      </c>
      <c r="D20" s="22">
        <v>0.33</v>
      </c>
      <c r="E20" s="22">
        <v>0</v>
      </c>
      <c r="F20" s="22">
        <v>0.015</v>
      </c>
      <c r="G20" s="23">
        <v>20.83</v>
      </c>
      <c r="H20" s="22">
        <v>84.75</v>
      </c>
      <c r="I20" s="22">
        <v>0.3</v>
      </c>
    </row>
    <row r="21" spans="1:9" ht="15.75">
      <c r="A21" s="85"/>
      <c r="B21" s="40" t="s">
        <v>11</v>
      </c>
      <c r="C21" s="26">
        <v>40</v>
      </c>
      <c r="D21" s="22">
        <v>2.8</v>
      </c>
      <c r="E21" s="22">
        <v>0</v>
      </c>
      <c r="F21" s="22">
        <v>0.44</v>
      </c>
      <c r="G21" s="23">
        <v>16.12</v>
      </c>
      <c r="H21" s="22">
        <v>77.2</v>
      </c>
      <c r="I21" s="22" t="s">
        <v>9</v>
      </c>
    </row>
    <row r="22" spans="1:9" ht="15.75">
      <c r="A22" s="116"/>
      <c r="B22" s="40"/>
      <c r="C22" s="158">
        <v>605</v>
      </c>
      <c r="D22" s="43">
        <f aca="true" t="shared" si="1" ref="D22:I22">SUM(D17:D21)</f>
        <v>14.419999999999998</v>
      </c>
      <c r="E22" s="43">
        <f t="shared" si="1"/>
        <v>6.78</v>
      </c>
      <c r="F22" s="43">
        <f t="shared" si="1"/>
        <v>14.045</v>
      </c>
      <c r="G22" s="43">
        <f t="shared" si="1"/>
        <v>60.92</v>
      </c>
      <c r="H22" s="43">
        <f t="shared" si="1"/>
        <v>425.32</v>
      </c>
      <c r="I22" s="43">
        <f t="shared" si="1"/>
        <v>13.240000000000002</v>
      </c>
    </row>
    <row r="23" spans="1:9" ht="15.75">
      <c r="A23" s="113"/>
      <c r="B23" s="197"/>
      <c r="C23" s="25"/>
      <c r="D23" s="25"/>
      <c r="E23" s="25"/>
      <c r="F23" s="25"/>
      <c r="G23" s="25"/>
      <c r="H23" s="25"/>
      <c r="I23" s="25"/>
    </row>
    <row r="24" spans="1:9" ht="15.75">
      <c r="A24" s="85"/>
      <c r="B24" s="194"/>
      <c r="C24" s="22"/>
      <c r="D24" s="22"/>
      <c r="E24" s="22"/>
      <c r="F24" s="22"/>
      <c r="G24" s="118"/>
      <c r="H24" s="22"/>
      <c r="I24" s="22"/>
    </row>
    <row r="25" spans="1:9" s="76" customFormat="1" ht="17.25" customHeight="1">
      <c r="A25" s="146"/>
      <c r="B25" s="74"/>
      <c r="C25" s="15"/>
      <c r="D25" s="15"/>
      <c r="E25" s="15"/>
      <c r="F25" s="15"/>
      <c r="G25" s="15"/>
      <c r="H25" s="15"/>
      <c r="I25" s="15"/>
    </row>
    <row r="26" spans="1:9" ht="15.75">
      <c r="A26" s="113"/>
      <c r="B26" s="81"/>
      <c r="C26" s="30"/>
      <c r="D26" s="82"/>
      <c r="E26" s="82"/>
      <c r="F26" s="82"/>
      <c r="G26" s="82"/>
      <c r="H26" s="82"/>
      <c r="I26" s="82"/>
    </row>
    <row r="27" spans="1:13" s="8" customFormat="1" ht="15.75">
      <c r="A27" s="129"/>
      <c r="B27" s="48" t="s">
        <v>147</v>
      </c>
      <c r="C27" s="3"/>
      <c r="D27" s="6"/>
      <c r="E27" s="6"/>
      <c r="F27" s="6"/>
      <c r="G27" s="6"/>
      <c r="H27" s="6"/>
      <c r="I27" s="6"/>
      <c r="J27" s="89"/>
      <c r="K27" s="89"/>
      <c r="L27" s="89"/>
      <c r="M27" s="89"/>
    </row>
    <row r="28" spans="1:13" s="105" customFormat="1" ht="17.25" customHeight="1">
      <c r="A28" s="90" t="s">
        <v>33</v>
      </c>
      <c r="B28" s="19" t="s">
        <v>38</v>
      </c>
      <c r="C28" s="22">
        <v>70</v>
      </c>
      <c r="D28" s="22">
        <v>12.02</v>
      </c>
      <c r="E28" s="22">
        <v>11.3</v>
      </c>
      <c r="F28" s="22">
        <v>9.43</v>
      </c>
      <c r="G28" s="22">
        <v>9.14</v>
      </c>
      <c r="H28" s="22">
        <v>174.94</v>
      </c>
      <c r="I28" s="22">
        <v>0.16</v>
      </c>
      <c r="J28" s="104"/>
      <c r="K28" s="104"/>
      <c r="L28" s="104"/>
      <c r="M28" s="104"/>
    </row>
    <row r="29" spans="1:9" ht="15.75">
      <c r="A29" s="90" t="s">
        <v>28</v>
      </c>
      <c r="B29" s="19" t="s">
        <v>27</v>
      </c>
      <c r="C29" s="23">
        <v>30</v>
      </c>
      <c r="D29" s="22">
        <v>1.83</v>
      </c>
      <c r="E29" s="22">
        <v>0.31</v>
      </c>
      <c r="F29" s="22">
        <v>2.76</v>
      </c>
      <c r="G29" s="22">
        <v>3.96</v>
      </c>
      <c r="H29" s="23">
        <v>66.81</v>
      </c>
      <c r="I29" s="22">
        <v>0.13</v>
      </c>
    </row>
    <row r="30" spans="1:9" ht="15.75">
      <c r="A30" s="114">
        <v>401</v>
      </c>
      <c r="B30" s="20" t="s">
        <v>129</v>
      </c>
      <c r="C30" s="22">
        <v>150</v>
      </c>
      <c r="D30" s="22">
        <v>4.35</v>
      </c>
      <c r="E30" s="22">
        <v>5.22</v>
      </c>
      <c r="F30" s="22">
        <v>4.5</v>
      </c>
      <c r="G30" s="118">
        <v>7.2</v>
      </c>
      <c r="H30" s="22">
        <v>90</v>
      </c>
      <c r="I30" s="22">
        <v>1.26</v>
      </c>
    </row>
    <row r="31" spans="1:9" ht="15.75">
      <c r="A31" s="85"/>
      <c r="B31" s="20" t="s">
        <v>35</v>
      </c>
      <c r="C31" s="22">
        <v>20</v>
      </c>
      <c r="D31" s="22">
        <v>1.48</v>
      </c>
      <c r="E31" s="22">
        <v>0</v>
      </c>
      <c r="F31" s="22">
        <v>0.58</v>
      </c>
      <c r="G31" s="22">
        <v>10.28</v>
      </c>
      <c r="H31" s="23">
        <v>50</v>
      </c>
      <c r="I31" s="22" t="s">
        <v>9</v>
      </c>
    </row>
    <row r="32" spans="1:9" ht="15.75">
      <c r="A32" s="125">
        <v>368</v>
      </c>
      <c r="B32" s="40" t="s">
        <v>78</v>
      </c>
      <c r="C32" s="42">
        <v>100</v>
      </c>
      <c r="D32" s="26">
        <v>0.38</v>
      </c>
      <c r="E32" s="26">
        <v>0</v>
      </c>
      <c r="F32" s="26">
        <v>0.38</v>
      </c>
      <c r="G32" s="26">
        <v>9.31</v>
      </c>
      <c r="H32" s="42">
        <v>41.8</v>
      </c>
      <c r="I32" s="26">
        <v>9.5</v>
      </c>
    </row>
    <row r="33" spans="1:9" ht="15.75">
      <c r="A33" s="116"/>
      <c r="B33" s="40"/>
      <c r="C33" s="159">
        <v>320</v>
      </c>
      <c r="D33" s="46">
        <f aca="true" t="shared" si="2" ref="D33:I33">SUM(D28:D32)</f>
        <v>20.06</v>
      </c>
      <c r="E33" s="46">
        <f t="shared" si="2"/>
        <v>16.830000000000002</v>
      </c>
      <c r="F33" s="46">
        <f t="shared" si="2"/>
        <v>17.649999999999995</v>
      </c>
      <c r="G33" s="46">
        <f t="shared" si="2"/>
        <v>39.89</v>
      </c>
      <c r="H33" s="46">
        <f t="shared" si="2"/>
        <v>423.55</v>
      </c>
      <c r="I33" s="46">
        <f t="shared" si="2"/>
        <v>11.05</v>
      </c>
    </row>
    <row r="34" spans="1:9" ht="15.75">
      <c r="A34" s="40"/>
      <c r="B34" s="39" t="s">
        <v>100</v>
      </c>
      <c r="C34" s="42">
        <v>1387</v>
      </c>
      <c r="D34" s="46">
        <f aca="true" t="shared" si="3" ref="D34:I34">D13+D15+D22+D26+D33</f>
        <v>45.31999999999999</v>
      </c>
      <c r="E34" s="46">
        <f t="shared" si="3"/>
        <v>29.720000000000002</v>
      </c>
      <c r="F34" s="46">
        <f t="shared" si="3"/>
        <v>39.544999999999995</v>
      </c>
      <c r="G34" s="46">
        <f t="shared" si="3"/>
        <v>149.68</v>
      </c>
      <c r="H34" s="46">
        <f t="shared" si="3"/>
        <v>1160.98</v>
      </c>
      <c r="I34" s="46">
        <f t="shared" si="3"/>
        <v>29.200000000000003</v>
      </c>
    </row>
    <row r="35" spans="1:9" ht="15.75">
      <c r="A35" s="8"/>
      <c r="B35" s="39" t="s">
        <v>24</v>
      </c>
      <c r="C35" s="39"/>
      <c r="D35" s="10">
        <v>42</v>
      </c>
      <c r="E35" s="10"/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8"/>
      <c r="B36" s="5" t="s">
        <v>20</v>
      </c>
      <c r="C36" s="8"/>
      <c r="D36" s="6">
        <f>D34/D35*100-100</f>
        <v>7.904761904761884</v>
      </c>
      <c r="F36" s="6">
        <f>F34/F35*100-100</f>
        <v>-15.861702127659584</v>
      </c>
      <c r="G36" s="6">
        <f>G34/G35*100-100</f>
        <v>-26.26600985221674</v>
      </c>
      <c r="H36" s="6">
        <f>H34/H35*100-100</f>
        <v>-17.072857142857146</v>
      </c>
      <c r="I36" s="6">
        <f>I34/I35*100-100</f>
        <v>-35.1111111111111</v>
      </c>
    </row>
    <row r="37" spans="1:9" ht="15.75">
      <c r="A37" s="8"/>
      <c r="B37" s="31" t="s">
        <v>124</v>
      </c>
      <c r="C37" s="8"/>
      <c r="D37" s="6"/>
      <c r="E37" s="140">
        <v>0.552</v>
      </c>
      <c r="F37" s="6"/>
      <c r="G37" s="6"/>
      <c r="H37" s="6"/>
      <c r="I37" s="6"/>
    </row>
    <row r="38" spans="1:9" ht="13.5" customHeight="1">
      <c r="A38" s="8"/>
      <c r="B38" s="5" t="s">
        <v>85</v>
      </c>
      <c r="C38" s="8"/>
      <c r="D38" s="3">
        <v>1</v>
      </c>
      <c r="E38" s="3"/>
      <c r="F38" s="120">
        <f>F34/D34</f>
        <v>0.8725728155339806</v>
      </c>
      <c r="G38" s="120">
        <f>G34/D34</f>
        <v>3.302736098852604</v>
      </c>
      <c r="H38" s="8"/>
      <c r="I38" s="8"/>
    </row>
    <row r="39" spans="1:9" ht="29.25" customHeight="1">
      <c r="A39" s="8"/>
      <c r="B39" s="117" t="s">
        <v>128</v>
      </c>
      <c r="C39" s="8"/>
      <c r="D39" s="3">
        <v>14</v>
      </c>
      <c r="E39" s="3"/>
      <c r="F39" s="120">
        <v>27</v>
      </c>
      <c r="G39" s="120">
        <v>59</v>
      </c>
      <c r="H39" s="8"/>
      <c r="I39" s="8"/>
    </row>
    <row r="40" ht="12.75">
      <c r="B40" s="119" t="s">
        <v>114</v>
      </c>
    </row>
    <row r="41" spans="2:3" ht="15.75">
      <c r="B41" s="86"/>
      <c r="C41" s="88"/>
    </row>
    <row r="42" spans="2:3" ht="15.75">
      <c r="B42" s="86"/>
      <c r="C42" s="88"/>
    </row>
    <row r="43" spans="2:3" ht="15.75">
      <c r="B43" s="86"/>
      <c r="C43" s="88"/>
    </row>
    <row r="44" spans="2:3" ht="15.75">
      <c r="B44" s="86"/>
      <c r="C44" s="88"/>
    </row>
    <row r="45" spans="2:3" ht="15.75">
      <c r="B45" s="86"/>
      <c r="C45" s="88"/>
    </row>
    <row r="48" spans="2:3" ht="15.75">
      <c r="B48" s="86"/>
      <c r="C48" s="91"/>
    </row>
    <row r="49" spans="2:3" ht="15.75">
      <c r="B49" s="86"/>
      <c r="C49" s="91"/>
    </row>
    <row r="50" spans="2:3" ht="15.75">
      <c r="B50" s="86"/>
      <c r="C50" s="91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1.33" right="0.7874015748031497" top="0.55" bottom="0.59" header="0.5118110236220472" footer="0.5118110236220472"/>
  <pageSetup horizontalDpi="600" verticalDpi="600" orientation="landscape" paperSize="9" scale="75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12.421875" style="0" customWidth="1"/>
    <col min="2" max="2" width="53.140625" style="0" customWidth="1"/>
    <col min="3" max="3" width="16.8515625" style="0" customWidth="1"/>
    <col min="4" max="5" width="7.7109375" style="0" customWidth="1"/>
    <col min="6" max="6" width="7.8515625" style="0" customWidth="1"/>
    <col min="7" max="7" width="8.00390625" style="0" customWidth="1"/>
    <col min="8" max="8" width="32.8515625" style="0" customWidth="1"/>
    <col min="9" max="9" width="17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203" t="s">
        <v>3</v>
      </c>
      <c r="B6" s="206" t="s">
        <v>7</v>
      </c>
      <c r="C6" s="206" t="s">
        <v>104</v>
      </c>
      <c r="D6" s="213" t="s">
        <v>8</v>
      </c>
      <c r="E6" s="213"/>
      <c r="F6" s="213"/>
      <c r="G6" s="213"/>
      <c r="H6" s="219" t="s">
        <v>2</v>
      </c>
      <c r="I6" s="213" t="s">
        <v>103</v>
      </c>
    </row>
    <row r="7" spans="1:9" ht="21.75" customHeight="1">
      <c r="A7" s="204"/>
      <c r="B7" s="207"/>
      <c r="C7" s="207"/>
      <c r="D7" s="214" t="s">
        <v>4</v>
      </c>
      <c r="E7" s="215"/>
      <c r="F7" s="216" t="s">
        <v>5</v>
      </c>
      <c r="G7" s="216" t="s">
        <v>6</v>
      </c>
      <c r="H7" s="220"/>
      <c r="I7" s="213"/>
    </row>
    <row r="8" spans="1:9" ht="23.25" customHeight="1">
      <c r="A8" s="207"/>
      <c r="B8" s="224"/>
      <c r="C8" s="205"/>
      <c r="D8" s="138" t="s">
        <v>121</v>
      </c>
      <c r="E8" s="137" t="s">
        <v>122</v>
      </c>
      <c r="F8" s="217"/>
      <c r="G8" s="217"/>
      <c r="H8" s="220"/>
      <c r="I8" s="218"/>
    </row>
    <row r="9" spans="1:9" ht="15.75">
      <c r="A9" s="136"/>
      <c r="B9" s="54" t="s">
        <v>150</v>
      </c>
      <c r="C9" s="16"/>
      <c r="D9" s="21"/>
      <c r="E9" s="21"/>
      <c r="F9" s="21"/>
      <c r="G9" s="21"/>
      <c r="H9" s="103"/>
      <c r="I9" s="3"/>
    </row>
    <row r="10" spans="1:9" ht="15.75">
      <c r="A10" s="112">
        <v>1</v>
      </c>
      <c r="B10" s="45" t="s">
        <v>109</v>
      </c>
      <c r="C10" s="27" t="s">
        <v>168</v>
      </c>
      <c r="D10" s="27">
        <v>1.23</v>
      </c>
      <c r="E10" s="22">
        <v>0.04</v>
      </c>
      <c r="F10" s="27">
        <v>3.78</v>
      </c>
      <c r="G10" s="27">
        <v>7.31</v>
      </c>
      <c r="H10" s="44">
        <v>68</v>
      </c>
      <c r="I10" s="21" t="s">
        <v>9</v>
      </c>
    </row>
    <row r="11" spans="1:16" s="105" customFormat="1" ht="16.5" customHeight="1">
      <c r="A11" s="90">
        <v>94</v>
      </c>
      <c r="B11" s="19" t="s">
        <v>200</v>
      </c>
      <c r="C11" s="22">
        <v>120</v>
      </c>
      <c r="D11" s="22">
        <v>5.37</v>
      </c>
      <c r="E11" s="22">
        <v>4.19</v>
      </c>
      <c r="F11" s="22">
        <v>6.25</v>
      </c>
      <c r="G11" s="22">
        <v>15</v>
      </c>
      <c r="H11" s="22">
        <v>133.43</v>
      </c>
      <c r="I11" s="22">
        <v>0.54</v>
      </c>
      <c r="J11" s="104"/>
      <c r="K11" s="104"/>
      <c r="L11" s="104"/>
      <c r="M11" s="104"/>
      <c r="N11" s="104"/>
      <c r="O11" s="104"/>
      <c r="P11" s="111"/>
    </row>
    <row r="12" spans="1:9" ht="15.75">
      <c r="A12" s="116">
        <v>397</v>
      </c>
      <c r="B12" s="41" t="s">
        <v>29</v>
      </c>
      <c r="C12" s="26">
        <v>150</v>
      </c>
      <c r="D12" s="26">
        <v>3.15</v>
      </c>
      <c r="E12" s="26">
        <v>2.67</v>
      </c>
      <c r="F12" s="26">
        <v>2.72</v>
      </c>
      <c r="G12" s="42">
        <v>12.96</v>
      </c>
      <c r="H12" s="26">
        <v>100</v>
      </c>
      <c r="I12" s="22">
        <v>1.2</v>
      </c>
    </row>
    <row r="13" spans="1:9" ht="15.75">
      <c r="A13" s="11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6"/>
      <c r="B14" s="40"/>
      <c r="C14" s="107">
        <v>305</v>
      </c>
      <c r="D14" s="43">
        <f aca="true" t="shared" si="0" ref="D14:I14">SUM(D10:D13)</f>
        <v>9.75</v>
      </c>
      <c r="E14" s="43">
        <f t="shared" si="0"/>
        <v>6.9</v>
      </c>
      <c r="F14" s="43">
        <f t="shared" si="0"/>
        <v>12.75</v>
      </c>
      <c r="G14" s="43">
        <f t="shared" si="0"/>
        <v>35.269999999999996</v>
      </c>
      <c r="H14" s="43">
        <f t="shared" si="0"/>
        <v>301.43</v>
      </c>
      <c r="I14" s="43">
        <f t="shared" si="0"/>
        <v>1.74</v>
      </c>
    </row>
    <row r="15" spans="1:9" ht="15.75">
      <c r="A15" s="116"/>
      <c r="B15" s="30" t="s">
        <v>86</v>
      </c>
      <c r="C15" s="26"/>
      <c r="D15" s="43"/>
      <c r="E15" s="43"/>
      <c r="F15" s="43"/>
      <c r="G15" s="43"/>
      <c r="H15" s="43"/>
      <c r="I15" s="43"/>
    </row>
    <row r="16" spans="1:9" ht="15.75">
      <c r="A16" s="147">
        <v>399</v>
      </c>
      <c r="B16" s="55" t="s">
        <v>87</v>
      </c>
      <c r="C16" s="53">
        <v>80</v>
      </c>
      <c r="D16" s="53">
        <v>0.3</v>
      </c>
      <c r="E16" s="53">
        <v>0</v>
      </c>
      <c r="F16" s="53">
        <v>0.2</v>
      </c>
      <c r="G16" s="53">
        <v>16.3</v>
      </c>
      <c r="H16" s="53">
        <v>68</v>
      </c>
      <c r="I16" s="53">
        <v>2</v>
      </c>
    </row>
    <row r="17" spans="1:9" ht="15.75">
      <c r="A17" s="112"/>
      <c r="B17" s="94" t="s">
        <v>89</v>
      </c>
      <c r="C17" s="27"/>
      <c r="D17" s="27"/>
      <c r="E17" s="27"/>
      <c r="F17" s="27"/>
      <c r="G17" s="27"/>
      <c r="H17" s="27"/>
      <c r="I17" s="27"/>
    </row>
    <row r="18" spans="1:9" ht="16.5" customHeight="1">
      <c r="A18" s="90" t="s">
        <v>171</v>
      </c>
      <c r="B18" s="19" t="s">
        <v>184</v>
      </c>
      <c r="C18" s="22">
        <v>45</v>
      </c>
      <c r="D18" s="22">
        <v>0.99</v>
      </c>
      <c r="E18" s="22">
        <v>0</v>
      </c>
      <c r="F18" s="22">
        <v>2.07</v>
      </c>
      <c r="G18" s="22">
        <v>4.89</v>
      </c>
      <c r="H18" s="22">
        <v>42.17</v>
      </c>
      <c r="I18" s="22">
        <v>2.3</v>
      </c>
    </row>
    <row r="19" spans="1:9" ht="15.75">
      <c r="A19" s="90">
        <v>76</v>
      </c>
      <c r="B19" s="19" t="s">
        <v>83</v>
      </c>
      <c r="C19" s="22">
        <v>150</v>
      </c>
      <c r="D19" s="22">
        <v>1.2</v>
      </c>
      <c r="E19" s="22">
        <v>0</v>
      </c>
      <c r="F19" s="22">
        <v>3.07</v>
      </c>
      <c r="G19" s="22">
        <v>10.16</v>
      </c>
      <c r="H19" s="22">
        <v>73.05</v>
      </c>
      <c r="I19" s="22">
        <v>4.52</v>
      </c>
    </row>
    <row r="20" spans="1:9" ht="15.75">
      <c r="A20" s="161">
        <v>282</v>
      </c>
      <c r="B20" s="178" t="s">
        <v>209</v>
      </c>
      <c r="C20" s="163">
        <v>70</v>
      </c>
      <c r="D20" s="22"/>
      <c r="E20" s="22"/>
      <c r="F20" s="22"/>
      <c r="G20" s="22"/>
      <c r="H20" s="22"/>
      <c r="I20" s="22">
        <v>0.6</v>
      </c>
    </row>
    <row r="21" spans="1:9" ht="15.75">
      <c r="A21" s="199"/>
      <c r="B21" s="162" t="s">
        <v>134</v>
      </c>
      <c r="C21" s="200">
        <v>120</v>
      </c>
      <c r="D21" s="22"/>
      <c r="E21" s="22"/>
      <c r="F21" s="22"/>
      <c r="G21" s="23"/>
      <c r="H21" s="22"/>
      <c r="I21" s="22"/>
    </row>
    <row r="22" spans="1:9" ht="15" customHeight="1">
      <c r="A22" s="127">
        <v>376</v>
      </c>
      <c r="B22" s="19" t="s">
        <v>23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90"/>
      <c r="B23" s="19" t="s">
        <v>11</v>
      </c>
      <c r="C23" s="23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6"/>
      <c r="B24" s="40"/>
      <c r="C24" s="164">
        <v>550</v>
      </c>
      <c r="D24" s="43">
        <f aca="true" t="shared" si="1" ref="D24:I24">SUM(D18:D23)</f>
        <v>5.32</v>
      </c>
      <c r="E24" s="43">
        <f t="shared" si="1"/>
        <v>0</v>
      </c>
      <c r="F24" s="43">
        <f t="shared" si="1"/>
        <v>5.595</v>
      </c>
      <c r="G24" s="43">
        <f t="shared" si="1"/>
        <v>52</v>
      </c>
      <c r="H24" s="43">
        <f t="shared" si="1"/>
        <v>277.17</v>
      </c>
      <c r="I24" s="43">
        <f t="shared" si="1"/>
        <v>7.719999999999999</v>
      </c>
    </row>
    <row r="25" spans="1:9" ht="15.75">
      <c r="A25" s="113"/>
      <c r="B25" s="198"/>
      <c r="C25" s="25"/>
      <c r="D25" s="25"/>
      <c r="E25" s="25"/>
      <c r="F25" s="25"/>
      <c r="G25" s="25"/>
      <c r="H25" s="25"/>
      <c r="I25" s="25"/>
    </row>
    <row r="26" spans="1:9" ht="15.75">
      <c r="A26" s="115"/>
      <c r="B26" s="29"/>
      <c r="C26" s="98"/>
      <c r="D26" s="35"/>
      <c r="E26" s="35"/>
      <c r="F26" s="35"/>
      <c r="G26" s="35"/>
      <c r="H26" s="35"/>
      <c r="I26" s="35"/>
    </row>
    <row r="27" spans="1:9" ht="15.75">
      <c r="A27" s="114"/>
      <c r="B27" s="49"/>
      <c r="C27" s="21"/>
      <c r="D27" s="34"/>
      <c r="E27" s="34"/>
      <c r="F27" s="34"/>
      <c r="G27" s="34"/>
      <c r="H27" s="34"/>
      <c r="I27" s="34"/>
    </row>
    <row r="28" spans="1:9" ht="15.75">
      <c r="A28" s="146">
        <v>258</v>
      </c>
      <c r="B28" s="48" t="s">
        <v>147</v>
      </c>
      <c r="C28" s="15">
        <v>80</v>
      </c>
      <c r="D28" s="15">
        <v>12.08</v>
      </c>
      <c r="E28" s="15">
        <v>10.75</v>
      </c>
      <c r="F28" s="15">
        <v>3.92</v>
      </c>
      <c r="G28" s="15">
        <v>8.21</v>
      </c>
      <c r="H28" s="15">
        <v>116</v>
      </c>
      <c r="I28" s="15">
        <v>2.62</v>
      </c>
    </row>
    <row r="29" spans="1:9" ht="15.75">
      <c r="A29" s="85">
        <v>336</v>
      </c>
      <c r="B29" s="74" t="s">
        <v>110</v>
      </c>
      <c r="C29" s="22">
        <v>180</v>
      </c>
      <c r="D29" s="22">
        <v>3.72</v>
      </c>
      <c r="E29" s="22">
        <v>0</v>
      </c>
      <c r="F29" s="22">
        <v>5.83</v>
      </c>
      <c r="G29" s="22">
        <v>16.97</v>
      </c>
      <c r="H29" s="22">
        <v>135.18</v>
      </c>
      <c r="I29" s="22">
        <v>30.89</v>
      </c>
    </row>
    <row r="30" spans="1:9" ht="15.75">
      <c r="A30" s="90">
        <v>392</v>
      </c>
      <c r="B30" s="19" t="s">
        <v>13</v>
      </c>
      <c r="C30" s="22" t="s">
        <v>34</v>
      </c>
      <c r="D30" s="22">
        <v>0.06</v>
      </c>
      <c r="E30" s="22">
        <v>0</v>
      </c>
      <c r="F30" s="22">
        <v>0.02</v>
      </c>
      <c r="G30" s="22">
        <v>9.99</v>
      </c>
      <c r="H30" s="22">
        <v>40</v>
      </c>
      <c r="I30" s="22">
        <v>0.03</v>
      </c>
    </row>
    <row r="31" spans="1:9" ht="15.75">
      <c r="A31" s="90"/>
      <c r="B31" s="19" t="s">
        <v>108</v>
      </c>
      <c r="C31" s="22">
        <v>30</v>
      </c>
      <c r="D31" s="22">
        <v>1.48</v>
      </c>
      <c r="E31" s="22">
        <v>0</v>
      </c>
      <c r="F31" s="22">
        <v>0.58</v>
      </c>
      <c r="G31" s="22">
        <v>10.28</v>
      </c>
      <c r="H31" s="23">
        <v>50</v>
      </c>
      <c r="I31" s="22" t="s">
        <v>9</v>
      </c>
    </row>
    <row r="32" spans="1:9" ht="15.75">
      <c r="A32" s="85">
        <v>368</v>
      </c>
      <c r="B32" s="20" t="s">
        <v>35</v>
      </c>
      <c r="C32" s="26">
        <v>100</v>
      </c>
      <c r="D32" s="26">
        <v>0.38</v>
      </c>
      <c r="E32" s="26">
        <v>0</v>
      </c>
      <c r="F32" s="26">
        <v>0.29</v>
      </c>
      <c r="G32" s="26">
        <v>9.79</v>
      </c>
      <c r="H32" s="42">
        <v>43.7</v>
      </c>
      <c r="I32" s="26">
        <v>4.75</v>
      </c>
    </row>
    <row r="33" spans="1:9" ht="15.75">
      <c r="A33" s="40"/>
      <c r="B33" s="41" t="s">
        <v>156</v>
      </c>
      <c r="C33" s="108">
        <v>547</v>
      </c>
      <c r="D33" s="46">
        <f aca="true" t="shared" si="2" ref="D33:I33">SUM(D28:D32)</f>
        <v>17.72</v>
      </c>
      <c r="E33" s="46">
        <f t="shared" si="2"/>
        <v>10.75</v>
      </c>
      <c r="F33" s="46">
        <f t="shared" si="2"/>
        <v>10.639999999999999</v>
      </c>
      <c r="G33" s="46">
        <f t="shared" si="2"/>
        <v>55.24</v>
      </c>
      <c r="H33" s="46">
        <f t="shared" si="2"/>
        <v>384.88</v>
      </c>
      <c r="I33" s="46">
        <f t="shared" si="2"/>
        <v>38.29</v>
      </c>
    </row>
    <row r="34" spans="1:9" ht="15.75">
      <c r="A34" s="40"/>
      <c r="B34" s="40"/>
      <c r="C34" s="99">
        <v>1482</v>
      </c>
      <c r="D34" s="46">
        <f aca="true" t="shared" si="3" ref="D34:I34">D14+D16+D24+D26+D33</f>
        <v>33.09</v>
      </c>
      <c r="E34" s="46">
        <f t="shared" si="3"/>
        <v>17.65</v>
      </c>
      <c r="F34" s="46">
        <f t="shared" si="3"/>
        <v>29.184999999999995</v>
      </c>
      <c r="G34" s="46">
        <f t="shared" si="3"/>
        <v>158.81</v>
      </c>
      <c r="H34" s="46">
        <f t="shared" si="3"/>
        <v>1031.48</v>
      </c>
      <c r="I34" s="46">
        <f t="shared" si="3"/>
        <v>49.75</v>
      </c>
    </row>
    <row r="35" spans="1:9" ht="15.75">
      <c r="A35" s="8"/>
      <c r="B35" s="39" t="s">
        <v>101</v>
      </c>
      <c r="C35" s="39"/>
      <c r="D35" s="10">
        <v>42</v>
      </c>
      <c r="E35" s="10"/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8"/>
      <c r="B36" s="39" t="s">
        <v>24</v>
      </c>
      <c r="C36" s="8"/>
      <c r="D36" s="6">
        <f>D34/D35*100-100</f>
        <v>-21.214285714285708</v>
      </c>
      <c r="F36" s="6">
        <f>F34/F35*100-100</f>
        <v>-37.90425531914895</v>
      </c>
      <c r="G36" s="6">
        <f>G34/G35*100-100</f>
        <v>-21.76847290640393</v>
      </c>
      <c r="H36" s="6">
        <f>H34/H35*100-100</f>
        <v>-26.32285714285713</v>
      </c>
      <c r="I36" s="6">
        <f>I34/I35*100-100</f>
        <v>10.555555555555557</v>
      </c>
    </row>
    <row r="37" spans="1:9" ht="15.75">
      <c r="A37" s="8"/>
      <c r="B37" s="5" t="s">
        <v>20</v>
      </c>
      <c r="C37" s="8"/>
      <c r="D37" s="6"/>
      <c r="E37" s="140">
        <v>0.571</v>
      </c>
      <c r="F37" s="6"/>
      <c r="G37" s="6"/>
      <c r="H37" s="6"/>
      <c r="I37" s="6"/>
    </row>
    <row r="38" spans="1:9" ht="13.5" customHeight="1">
      <c r="A38" s="8"/>
      <c r="B38" s="31" t="s">
        <v>124</v>
      </c>
      <c r="C38" s="8"/>
      <c r="D38" s="3">
        <v>1</v>
      </c>
      <c r="E38" s="3"/>
      <c r="F38" s="120">
        <f>F34/D34</f>
        <v>0.8819885161680263</v>
      </c>
      <c r="G38" s="120">
        <f>G34/D34</f>
        <v>4.79933514656996</v>
      </c>
      <c r="H38" s="8"/>
      <c r="I38" s="8"/>
    </row>
    <row r="39" spans="1:9" ht="31.5" customHeight="1">
      <c r="A39" s="8"/>
      <c r="B39" s="5" t="s">
        <v>85</v>
      </c>
      <c r="C39" s="8"/>
      <c r="D39" s="3">
        <v>15</v>
      </c>
      <c r="E39" s="3"/>
      <c r="F39" s="120">
        <v>31</v>
      </c>
      <c r="G39" s="120">
        <v>53</v>
      </c>
      <c r="H39" s="8"/>
      <c r="I39" s="8"/>
    </row>
    <row r="40" ht="31.5">
      <c r="B40" s="117" t="s">
        <v>128</v>
      </c>
    </row>
    <row r="41" spans="2:3" ht="12.75">
      <c r="B41" s="119" t="s">
        <v>114</v>
      </c>
      <c r="C41" s="91"/>
    </row>
    <row r="42" spans="2:3" ht="15.75">
      <c r="B42" s="86"/>
      <c r="C42" s="91"/>
    </row>
    <row r="43" spans="2:3" ht="15.75">
      <c r="B43" s="86"/>
      <c r="C43" s="91"/>
    </row>
    <row r="44" spans="2:3" ht="15.75">
      <c r="B44" s="86"/>
      <c r="C44" s="91"/>
    </row>
    <row r="45" spans="2:3" ht="15.75">
      <c r="B45" s="86"/>
      <c r="C45" s="91"/>
    </row>
    <row r="46" ht="15.75">
      <c r="B46" s="86"/>
    </row>
    <row r="48" ht="12.75">
      <c r="C48" s="126"/>
    </row>
    <row r="49" spans="2:3" ht="15.75">
      <c r="B49" s="86"/>
      <c r="C49" s="126"/>
    </row>
    <row r="50" spans="2:3" ht="15.75">
      <c r="B50" s="86"/>
      <c r="C50" s="126"/>
    </row>
    <row r="51" ht="15.75">
      <c r="B51" s="86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8" bottom="0.53" header="0.5" footer="0.34"/>
  <pageSetup horizontalDpi="600" verticalDpi="600" orientation="landscape" paperSize="9" scale="75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2019-10-18T08:38:50Z</cp:lastPrinted>
  <dcterms:created xsi:type="dcterms:W3CDTF">1996-10-08T23:32:33Z</dcterms:created>
  <dcterms:modified xsi:type="dcterms:W3CDTF">2020-11-18T08:20:12Z</dcterms:modified>
  <cp:category/>
  <cp:version/>
  <cp:contentType/>
  <cp:contentStatus/>
</cp:coreProperties>
</file>